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wami_kam\Desktop\Contracting\Pilot Project\Updated with comments from HQ 20200821\Final ToR and assessment grid 20200824\"/>
    </mc:Choice>
  </mc:AlternateContent>
  <xr:revisionPtr revIDLastSave="0" documentId="13_ncr:1_{A499D03F-8D1F-426B-830F-BD04C0279FE7}" xr6:coauthVersionLast="45" xr6:coauthVersionMax="45"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4" i="10" l="1"/>
  <c r="M5" i="10" l="1"/>
  <c r="D40" i="15"/>
  <c r="L40" i="15" s="1"/>
  <c r="D41" i="15"/>
  <c r="H41" i="15" s="1"/>
  <c r="D42" i="15"/>
  <c r="J42" i="15" s="1"/>
  <c r="D43" i="15"/>
  <c r="H43" i="15" s="1"/>
  <c r="D44" i="15"/>
  <c r="N44" i="15" s="1"/>
  <c r="D45" i="15"/>
  <c r="H45" i="15" s="1"/>
  <c r="D46" i="15"/>
  <c r="J46" i="15" s="1"/>
  <c r="D47" i="15"/>
  <c r="L47" i="15" s="1"/>
  <c r="D48" i="10"/>
  <c r="D50" i="15"/>
  <c r="L50" i="15" s="1"/>
  <c r="D51" i="15"/>
  <c r="L51" i="15" s="1"/>
  <c r="D52" i="15"/>
  <c r="J52" i="15" s="1"/>
  <c r="D53" i="15"/>
  <c r="J53" i="15" s="1"/>
  <c r="D54" i="15"/>
  <c r="L54" i="15" s="1"/>
  <c r="D55" i="15"/>
  <c r="J55" i="15" s="1"/>
  <c r="D56" i="15"/>
  <c r="J56" i="15" s="1"/>
  <c r="D57" i="15"/>
  <c r="D58" i="10"/>
  <c r="D58" i="15" s="1"/>
  <c r="D60" i="15"/>
  <c r="J60" i="15" s="1"/>
  <c r="D61" i="15"/>
  <c r="L61" i="15" s="1"/>
  <c r="D62" i="15"/>
  <c r="N62" i="15" s="1"/>
  <c r="D63" i="15"/>
  <c r="L63" i="15" s="1"/>
  <c r="D64" i="15"/>
  <c r="F64" i="15" s="1"/>
  <c r="D65" i="15"/>
  <c r="N65" i="15" s="1"/>
  <c r="D66" i="15"/>
  <c r="H66" i="15" s="1"/>
  <c r="D67" i="15"/>
  <c r="N67" i="15" s="1"/>
  <c r="D68" i="10"/>
  <c r="D68" i="15" s="1"/>
  <c r="D70" i="15"/>
  <c r="L70" i="15" s="1"/>
  <c r="D71" i="15"/>
  <c r="J71" i="15" s="1"/>
  <c r="D72" i="15"/>
  <c r="D73" i="15"/>
  <c r="N73" i="15" s="1"/>
  <c r="D74" i="15"/>
  <c r="J74" i="15" s="1"/>
  <c r="D75" i="15"/>
  <c r="L75" i="15" s="1"/>
  <c r="D76" i="15"/>
  <c r="L76" i="15" s="1"/>
  <c r="D77" i="15"/>
  <c r="J77" i="15" s="1"/>
  <c r="D78" i="10"/>
  <c r="D78" i="15" s="1"/>
  <c r="D80" i="15"/>
  <c r="D81" i="15"/>
  <c r="H81" i="15" s="1"/>
  <c r="D82" i="15"/>
  <c r="L82" i="15" s="1"/>
  <c r="D83" i="15"/>
  <c r="N83" i="15" s="1"/>
  <c r="D84" i="15"/>
  <c r="D85" i="15"/>
  <c r="L85" i="15" s="1"/>
  <c r="D86" i="15"/>
  <c r="H86" i="15" s="1"/>
  <c r="D87" i="15"/>
  <c r="J87" i="15" s="1"/>
  <c r="D88" i="10"/>
  <c r="D88" i="15" s="1"/>
  <c r="D90" i="15"/>
  <c r="J90" i="15" s="1"/>
  <c r="D91" i="15"/>
  <c r="N91" i="15" s="1"/>
  <c r="D92" i="15"/>
  <c r="J92" i="15" s="1"/>
  <c r="D93" i="15"/>
  <c r="H93" i="15" s="1"/>
  <c r="D94" i="15"/>
  <c r="H94" i="15" s="1"/>
  <c r="D95" i="15"/>
  <c r="J95" i="15" s="1"/>
  <c r="D96" i="15"/>
  <c r="J96" i="15" s="1"/>
  <c r="D97" i="10"/>
  <c r="D97" i="15" s="1"/>
  <c r="D99" i="15"/>
  <c r="J99" i="15" s="1"/>
  <c r="D100" i="15"/>
  <c r="F100" i="15" s="1"/>
  <c r="D101" i="15"/>
  <c r="H101" i="15" s="1"/>
  <c r="D102" i="15"/>
  <c r="L102" i="15" s="1"/>
  <c r="D103" i="15"/>
  <c r="N103" i="15" s="1"/>
  <c r="D104" i="15"/>
  <c r="N104" i="15" s="1"/>
  <c r="D105" i="15"/>
  <c r="L105" i="15" s="1"/>
  <c r="D106" i="10"/>
  <c r="D106" i="15" s="1"/>
  <c r="D108" i="15"/>
  <c r="D109" i="15"/>
  <c r="L109" i="15" s="1"/>
  <c r="D110" i="15"/>
  <c r="L110" i="15" s="1"/>
  <c r="D111" i="10"/>
  <c r="D111" i="15" s="1"/>
  <c r="D14" i="15"/>
  <c r="D18" i="10"/>
  <c r="D18" i="15" s="1"/>
  <c r="D22" i="10"/>
  <c r="D22" i="15" s="1"/>
  <c r="D26" i="10"/>
  <c r="D26" i="15" s="1"/>
  <c r="D30" i="10"/>
  <c r="D30" i="15" s="1"/>
  <c r="D35" i="10"/>
  <c r="D35" i="15" s="1"/>
  <c r="D12" i="15"/>
  <c r="L12" i="15" s="1"/>
  <c r="D13" i="15"/>
  <c r="L13" i="15" s="1"/>
  <c r="D16" i="15"/>
  <c r="L16" i="15" s="1"/>
  <c r="D17" i="15"/>
  <c r="J17" i="15" s="1"/>
  <c r="D20" i="15"/>
  <c r="D21" i="15"/>
  <c r="N21" i="15" s="1"/>
  <c r="D24" i="15"/>
  <c r="H24" i="15" s="1"/>
  <c r="D25" i="15"/>
  <c r="H25" i="15" s="1"/>
  <c r="D28" i="15"/>
  <c r="L28" i="15" s="1"/>
  <c r="D29" i="15"/>
  <c r="L29" i="15" s="1"/>
  <c r="D32" i="15"/>
  <c r="J32" i="15" s="1"/>
  <c r="D33" i="15"/>
  <c r="N33" i="15" s="1"/>
  <c r="D34" i="15"/>
  <c r="N34" i="15" s="1"/>
  <c r="D36" i="15"/>
  <c r="H36" i="15" s="1"/>
  <c r="M4" i="15"/>
  <c r="M3" i="15"/>
  <c r="M2" i="15"/>
  <c r="G3" i="15"/>
  <c r="C3" i="15"/>
  <c r="C4" i="15"/>
  <c r="C5" i="15"/>
  <c r="C2" i="15"/>
  <c r="P115" i="15"/>
  <c r="P114" i="15"/>
  <c r="P113" i="15"/>
  <c r="P112" i="15"/>
  <c r="P111" i="15"/>
  <c r="P110" i="15"/>
  <c r="P109" i="15"/>
  <c r="N109" i="15"/>
  <c r="F109" i="15"/>
  <c r="P108" i="15"/>
  <c r="P107" i="15"/>
  <c r="P106" i="15"/>
  <c r="P105" i="15"/>
  <c r="N105" i="15"/>
  <c r="P104" i="15"/>
  <c r="H104" i="15"/>
  <c r="P103" i="15"/>
  <c r="P102" i="15"/>
  <c r="H102" i="15"/>
  <c r="P101" i="15"/>
  <c r="J101" i="15"/>
  <c r="P100" i="15"/>
  <c r="J100" i="15"/>
  <c r="P99" i="15"/>
  <c r="H99" i="15"/>
  <c r="P98" i="15"/>
  <c r="P97" i="15"/>
  <c r="P96" i="15"/>
  <c r="P95" i="15"/>
  <c r="P94" i="15"/>
  <c r="L94" i="15"/>
  <c r="P93" i="15"/>
  <c r="N93" i="15"/>
  <c r="F93" i="15"/>
  <c r="P92" i="15"/>
  <c r="P91" i="15"/>
  <c r="P90" i="15"/>
  <c r="N90" i="15"/>
  <c r="P89" i="15"/>
  <c r="P88" i="15"/>
  <c r="P87" i="15"/>
  <c r="P86" i="15"/>
  <c r="P85" i="15"/>
  <c r="H85" i="15"/>
  <c r="F85" i="15"/>
  <c r="P84" i="15"/>
  <c r="J84" i="15"/>
  <c r="P83" i="15"/>
  <c r="P82" i="15"/>
  <c r="P81" i="15"/>
  <c r="L81" i="15"/>
  <c r="J81" i="15"/>
  <c r="P80" i="15"/>
  <c r="P79" i="15"/>
  <c r="P78" i="15"/>
  <c r="P77" i="15"/>
  <c r="P76" i="15"/>
  <c r="P75" i="15"/>
  <c r="N75" i="15"/>
  <c r="J75" i="15"/>
  <c r="H75" i="15"/>
  <c r="F75" i="15"/>
  <c r="P74" i="15"/>
  <c r="P73" i="15"/>
  <c r="P72" i="15"/>
  <c r="N72" i="15"/>
  <c r="H72" i="15"/>
  <c r="P71" i="15"/>
  <c r="N71" i="15"/>
  <c r="L71" i="15"/>
  <c r="H71" i="15"/>
  <c r="F71" i="15"/>
  <c r="P70" i="15"/>
  <c r="P69" i="15"/>
  <c r="P68" i="15"/>
  <c r="P67" i="15"/>
  <c r="L67" i="15"/>
  <c r="P66" i="15"/>
  <c r="L66" i="15"/>
  <c r="P65" i="15"/>
  <c r="P64" i="15"/>
  <c r="P63" i="15"/>
  <c r="J63" i="15"/>
  <c r="H63" i="15"/>
  <c r="P62" i="15"/>
  <c r="J62" i="15"/>
  <c r="P61" i="15"/>
  <c r="P60" i="15"/>
  <c r="P59" i="15"/>
  <c r="P58" i="15"/>
  <c r="P57" i="15"/>
  <c r="N57" i="15"/>
  <c r="L57" i="15"/>
  <c r="J57" i="15"/>
  <c r="H57" i="15"/>
  <c r="F57" i="15"/>
  <c r="P56" i="15"/>
  <c r="P55" i="15"/>
  <c r="P54" i="15"/>
  <c r="P53" i="15"/>
  <c r="N53" i="15"/>
  <c r="L53" i="15"/>
  <c r="H53" i="15"/>
  <c r="F53" i="15"/>
  <c r="P52" i="15"/>
  <c r="P51" i="15"/>
  <c r="P50" i="15"/>
  <c r="F50" i="15"/>
  <c r="P49" i="15"/>
  <c r="P48" i="15"/>
  <c r="P47" i="15"/>
  <c r="F47" i="15"/>
  <c r="P46" i="15"/>
  <c r="P45" i="15"/>
  <c r="N45" i="15"/>
  <c r="L45" i="15"/>
  <c r="F45" i="15"/>
  <c r="P44" i="15"/>
  <c r="J44" i="15"/>
  <c r="P43" i="15"/>
  <c r="P42" i="15"/>
  <c r="P41" i="15"/>
  <c r="L41" i="15"/>
  <c r="J41" i="15"/>
  <c r="F41" i="15"/>
  <c r="P40" i="15"/>
  <c r="P39" i="15"/>
  <c r="P38" i="15"/>
  <c r="P37" i="15"/>
  <c r="P36" i="15"/>
  <c r="P35" i="15"/>
  <c r="P34" i="15"/>
  <c r="P33" i="15"/>
  <c r="P32" i="15"/>
  <c r="P31" i="15"/>
  <c r="P30" i="15"/>
  <c r="P29" i="15"/>
  <c r="P28" i="15"/>
  <c r="P27" i="15"/>
  <c r="P26" i="15"/>
  <c r="P25" i="15"/>
  <c r="P24" i="15"/>
  <c r="P23" i="15"/>
  <c r="P22" i="15"/>
  <c r="P21" i="15"/>
  <c r="J21" i="15"/>
  <c r="H20" i="15"/>
  <c r="P20" i="15"/>
  <c r="N20" i="15"/>
  <c r="L20" i="15"/>
  <c r="J20" i="15"/>
  <c r="F20" i="15"/>
  <c r="P19" i="15"/>
  <c r="P18" i="15"/>
  <c r="P17" i="15"/>
  <c r="P16" i="15"/>
  <c r="P15" i="15"/>
  <c r="P14" i="15"/>
  <c r="P13" i="15"/>
  <c r="P12" i="15"/>
  <c r="N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1" i="10"/>
  <c r="N20" i="10"/>
  <c r="N17" i="10"/>
  <c r="N16" i="10"/>
  <c r="N13" i="10"/>
  <c r="N12" i="10"/>
  <c r="L36" i="10"/>
  <c r="L34" i="10"/>
  <c r="L32" i="10"/>
  <c r="L33" i="10"/>
  <c r="L29" i="10"/>
  <c r="L28" i="10"/>
  <c r="L25" i="10"/>
  <c r="L24" i="10"/>
  <c r="L26" i="10" s="1"/>
  <c r="L21" i="10"/>
  <c r="L20" i="10"/>
  <c r="L17" i="10"/>
  <c r="L16" i="10"/>
  <c r="L13" i="10"/>
  <c r="L12" i="10"/>
  <c r="J36" i="10"/>
  <c r="J34" i="10"/>
  <c r="J33" i="10"/>
  <c r="J32" i="10"/>
  <c r="J29" i="10"/>
  <c r="J28" i="10"/>
  <c r="J30" i="10" s="1"/>
  <c r="J25" i="10"/>
  <c r="J24" i="10"/>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F14" i="10" l="1"/>
  <c r="F22" i="10"/>
  <c r="N47" i="15"/>
  <c r="N61" i="15"/>
  <c r="J83" i="15"/>
  <c r="N87" i="15"/>
  <c r="J111" i="10"/>
  <c r="N17" i="15"/>
  <c r="J43" i="15"/>
  <c r="F105" i="15"/>
  <c r="H48" i="10"/>
  <c r="L111" i="10"/>
  <c r="L14" i="10"/>
  <c r="N26" i="10"/>
  <c r="H88" i="10"/>
  <c r="N78" i="10"/>
  <c r="H78" i="10"/>
  <c r="H73" i="15"/>
  <c r="L55" i="15"/>
  <c r="H16" i="15"/>
  <c r="N29" i="15"/>
  <c r="F61" i="15"/>
  <c r="L101" i="15"/>
  <c r="F78" i="10"/>
  <c r="H106" i="10"/>
  <c r="L48" i="10"/>
  <c r="F87" i="15"/>
  <c r="J91" i="15"/>
  <c r="F101" i="15"/>
  <c r="N101" i="15"/>
  <c r="J105" i="15"/>
  <c r="H109" i="15"/>
  <c r="H110" i="15"/>
  <c r="J35" i="10"/>
  <c r="N35" i="10"/>
  <c r="L43" i="15"/>
  <c r="H47" i="15"/>
  <c r="L65" i="15"/>
  <c r="H70" i="15"/>
  <c r="L83" i="15"/>
  <c r="H105" i="15"/>
  <c r="H111" i="10"/>
  <c r="L88" i="10"/>
  <c r="H26" i="10"/>
  <c r="L24" i="15"/>
  <c r="J33" i="15"/>
  <c r="F43" i="15"/>
  <c r="N43" i="15"/>
  <c r="J47" i="15"/>
  <c r="H61" i="15"/>
  <c r="F74" i="15"/>
  <c r="F18" i="10"/>
  <c r="F26" i="10"/>
  <c r="F17" i="15"/>
  <c r="L33" i="15"/>
  <c r="N41" i="15"/>
  <c r="J45" i="15"/>
  <c r="J61" i="15"/>
  <c r="N74" i="15"/>
  <c r="L77" i="15"/>
  <c r="N85" i="15"/>
  <c r="H87" i="15"/>
  <c r="L95" i="15"/>
  <c r="J103" i="15"/>
  <c r="J109" i="15"/>
  <c r="J14" i="10"/>
  <c r="J93" i="15"/>
  <c r="L97" i="10"/>
  <c r="L93" i="15"/>
  <c r="F88" i="10"/>
  <c r="H65" i="15"/>
  <c r="J65" i="15"/>
  <c r="H68" i="10"/>
  <c r="L58" i="10"/>
  <c r="N51" i="15"/>
  <c r="F51" i="15"/>
  <c r="J40" i="15"/>
  <c r="J48" i="15" s="1"/>
  <c r="F40" i="15"/>
  <c r="H18" i="10"/>
  <c r="L18" i="10"/>
  <c r="J18" i="10"/>
  <c r="N18" i="10"/>
  <c r="F28" i="15"/>
  <c r="N28" i="15"/>
  <c r="J28" i="15"/>
  <c r="H29" i="15"/>
  <c r="F30" i="10"/>
  <c r="J34" i="15"/>
  <c r="J35" i="15" s="1"/>
  <c r="L14" i="15"/>
  <c r="H13" i="15"/>
  <c r="D37" i="10"/>
  <c r="D37" i="15" s="1"/>
  <c r="J25" i="15"/>
  <c r="F35" i="10"/>
  <c r="H35" i="10"/>
  <c r="H26" i="15"/>
  <c r="L25" i="15"/>
  <c r="H51" i="15"/>
  <c r="J73" i="15"/>
  <c r="N77" i="15"/>
  <c r="N95" i="15"/>
  <c r="N99" i="15"/>
  <c r="L103" i="15"/>
  <c r="J12" i="15"/>
  <c r="H17" i="15"/>
  <c r="H18" i="15" s="1"/>
  <c r="F24" i="15"/>
  <c r="F25" i="15"/>
  <c r="N25" i="15"/>
  <c r="H33" i="15"/>
  <c r="J51" i="15"/>
  <c r="H54" i="15"/>
  <c r="H55" i="15"/>
  <c r="N63" i="15"/>
  <c r="F65" i="15"/>
  <c r="H67" i="15"/>
  <c r="L73" i="15"/>
  <c r="F76" i="15"/>
  <c r="H77" i="15"/>
  <c r="F81" i="15"/>
  <c r="N81" i="15"/>
  <c r="H83" i="15"/>
  <c r="J85" i="15"/>
  <c r="L87" i="15"/>
  <c r="F90" i="15"/>
  <c r="F95" i="15"/>
  <c r="N22" i="15"/>
  <c r="H12" i="15"/>
  <c r="H14" i="15" s="1"/>
  <c r="F55" i="15"/>
  <c r="N55" i="15"/>
  <c r="F77" i="15"/>
  <c r="L91" i="15"/>
  <c r="L17" i="15"/>
  <c r="F63" i="15"/>
  <c r="J67" i="15"/>
  <c r="F73" i="15"/>
  <c r="H91" i="15"/>
  <c r="H95" i="15"/>
  <c r="F99" i="15"/>
  <c r="H103"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N24" i="15"/>
  <c r="N26" i="15" s="1"/>
  <c r="N102" i="15"/>
  <c r="F102" i="15"/>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N18" i="15" s="1"/>
  <c r="F16" i="15"/>
  <c r="F18" i="15" s="1"/>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N60" i="15"/>
  <c r="N68" i="15" s="1"/>
  <c r="F62" i="15"/>
  <c r="J80" i="15"/>
  <c r="H82" i="15"/>
  <c r="L86" i="15"/>
  <c r="F108" i="15"/>
  <c r="J13" i="15"/>
  <c r="N13" i="15"/>
  <c r="N14" i="15" s="1"/>
  <c r="F13" i="15"/>
  <c r="F14" i="15" s="1"/>
  <c r="L104" i="15"/>
  <c r="F104" i="15"/>
  <c r="J104" i="15"/>
  <c r="L100" i="15"/>
  <c r="N100" i="15"/>
  <c r="N96" i="15"/>
  <c r="L96" i="15"/>
  <c r="H96" i="15"/>
  <c r="N92" i="15"/>
  <c r="H92" i="15"/>
  <c r="L92" i="15"/>
  <c r="L74" i="15"/>
  <c r="H74" i="15"/>
  <c r="J70" i="15"/>
  <c r="N70" i="15"/>
  <c r="F70" i="15"/>
  <c r="N56" i="15"/>
  <c r="L56" i="15"/>
  <c r="H56" i="15"/>
  <c r="N52" i="15"/>
  <c r="H52" i="15"/>
  <c r="L52" i="15"/>
  <c r="L58" i="15" s="1"/>
  <c r="N58" i="10"/>
  <c r="N68" i="10"/>
  <c r="N88" i="10"/>
  <c r="N97" i="10"/>
  <c r="N106" i="10"/>
  <c r="N111" i="10"/>
  <c r="H14" i="10"/>
  <c r="H22" i="10"/>
  <c r="H30" i="10"/>
  <c r="J26" i="10"/>
  <c r="J37" i="10" s="1"/>
  <c r="L22" i="10"/>
  <c r="L30" i="10"/>
  <c r="F67" i="15"/>
  <c r="F83" i="15"/>
  <c r="F91" i="15"/>
  <c r="L99" i="15"/>
  <c r="F103" i="15"/>
  <c r="L30" i="15"/>
  <c r="L18" i="15"/>
  <c r="H28" i="15"/>
  <c r="F33" i="15"/>
  <c r="F52" i="15"/>
  <c r="F56" i="15"/>
  <c r="F80" i="15"/>
  <c r="F84" i="15"/>
  <c r="F92" i="15"/>
  <c r="F96" i="15"/>
  <c r="H100" i="15"/>
  <c r="H108" i="15"/>
  <c r="H111" i="15" s="1"/>
  <c r="L88" i="15" l="1"/>
  <c r="N106" i="15"/>
  <c r="F78" i="15"/>
  <c r="J14" i="15"/>
  <c r="F37" i="10"/>
  <c r="J30" i="15"/>
  <c r="N30" i="15"/>
  <c r="N37" i="15" s="1"/>
  <c r="H30" i="15"/>
  <c r="F106" i="15"/>
  <c r="L26" i="15"/>
  <c r="J78" i="15"/>
  <c r="J58" i="15"/>
  <c r="N78" i="15"/>
  <c r="L78" i="15"/>
  <c r="J97" i="15"/>
  <c r="H78" i="15"/>
  <c r="F111" i="15"/>
  <c r="L112" i="10"/>
  <c r="H112" i="10"/>
  <c r="N58" i="15"/>
  <c r="D113" i="10"/>
  <c r="D113" i="15" s="1"/>
  <c r="J26" i="15"/>
  <c r="N48" i="15"/>
  <c r="J68" i="15"/>
  <c r="F26" i="15"/>
  <c r="F35" i="15"/>
  <c r="N88" i="15"/>
  <c r="J106" i="15"/>
  <c r="F97" i="15"/>
  <c r="N97" i="15"/>
  <c r="J88" i="15"/>
  <c r="H106" i="15"/>
  <c r="L106" i="15"/>
  <c r="L97" i="15"/>
  <c r="H48" i="15"/>
  <c r="F48" i="15"/>
  <c r="L48" i="15"/>
  <c r="H37" i="10"/>
  <c r="H88" i="15"/>
  <c r="L68" i="15"/>
  <c r="H97" i="15"/>
  <c r="N112" i="10"/>
  <c r="N37" i="10"/>
  <c r="H68" i="15"/>
  <c r="N111" i="15"/>
  <c r="J37" i="15"/>
  <c r="H58" i="15"/>
  <c r="H35" i="15"/>
  <c r="H37" i="15" s="1"/>
  <c r="F88" i="15"/>
  <c r="L37" i="10"/>
  <c r="J112" i="10"/>
  <c r="J113" i="10" s="1"/>
  <c r="J114" i="10" s="1"/>
  <c r="F112" i="10"/>
  <c r="F68" i="15"/>
  <c r="J111" i="15"/>
  <c r="L35" i="15"/>
  <c r="F58" i="15"/>
  <c r="L37" i="15" l="1"/>
  <c r="L112" i="15"/>
  <c r="F113" i="10"/>
  <c r="F114" i="10" s="1"/>
  <c r="F37" i="15"/>
  <c r="L113" i="10"/>
  <c r="L114" i="10" s="1"/>
  <c r="N112" i="15"/>
  <c r="N113" i="15" s="1"/>
  <c r="N114" i="15" s="1"/>
  <c r="H113" i="10"/>
  <c r="H114" i="10" s="1"/>
  <c r="H112" i="15"/>
  <c r="H113" i="15" s="1"/>
  <c r="H114" i="15" s="1"/>
  <c r="J112" i="15"/>
  <c r="J113" i="15" s="1"/>
  <c r="J114" i="15" s="1"/>
  <c r="L113" i="15"/>
  <c r="L114" i="15" s="1"/>
  <c r="F112" i="15"/>
  <c r="N113" i="10"/>
  <c r="N114" i="10" s="1"/>
  <c r="F113" i="15" l="1"/>
  <c r="F114" i="15" s="1"/>
  <c r="N115" i="15" s="1"/>
  <c r="J115" i="10"/>
  <c r="F115" i="10"/>
  <c r="L115" i="15"/>
  <c r="J115" i="15"/>
  <c r="N115" i="10"/>
  <c r="H115" i="10"/>
  <c r="H115" i="15"/>
  <c r="F115" i="15" l="1"/>
  <c r="L115" i="10"/>
</calcChain>
</file>

<file path=xl/sharedStrings.xml><?xml version="1.0" encoding="utf-8"?>
<sst xmlns="http://schemas.openxmlformats.org/spreadsheetml/2006/main" count="499" uniqueCount="228">
  <si>
    <t>Grid for the technical assessment of bids below the EU threshold</t>
  </si>
  <si>
    <t>Bidder 1 to 5</t>
  </si>
  <si>
    <t>Org. unit</t>
  </si>
  <si>
    <t>GIZ Ins</t>
  </si>
  <si>
    <t>Project title</t>
  </si>
  <si>
    <t>Date</t>
  </si>
  <si>
    <t>Officer responsible for the commission</t>
  </si>
  <si>
    <t xml:space="preserve"> Aviral- Reducing Plastic Waste in the Ganga ( Ganga Plastic City Partnership Project) </t>
  </si>
  <si>
    <t>PN</t>
  </si>
  <si>
    <t>Assessor</t>
  </si>
  <si>
    <t>Name</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</si>
  <si>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</si>
  <si>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</si>
  <si>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</si>
  <si>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</si>
  <si>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</si>
  <si>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</si>
  <si>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</si>
  <si>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</si>
  <si>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</si>
  <si>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</si>
  <si>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</si>
  <si>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</si>
  <si>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</si>
  <si>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</si>
  <si>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</si>
  <si>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</si>
  <si>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</si>
  <si>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</si>
  <si>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</si>
  <si>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</si>
  <si>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</si>
  <si>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</si>
  <si>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</si>
  <si>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</si>
  <si>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</si>
  <si>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 and strategy of implementation due to COVID Crisis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</si>
  <si>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</si>
  <si>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</si>
  <si>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</si>
  <si>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</si>
  <si>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</si>
  <si>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</si>
  <si>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</si>
  <si>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</si>
  <si>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for sustainance of activities beyond project period</t>
  </si>
  <si>
    <t>Interim total 1.2</t>
  </si>
  <si>
    <t>1.3</t>
  </si>
  <si>
    <t>Steering structure</t>
  </si>
  <si>
    <t>1.3.1</t>
  </si>
  <si>
    <t xml:space="preserve">Approach and procedure for steering the measures with the project partners </t>
  </si>
  <si>
    <t>1.3.2</t>
  </si>
  <si>
    <t>Description of contractor's contribution to results monitoring and the associated challenges</t>
  </si>
  <si>
    <t>Interim total 1.3</t>
  </si>
  <si>
    <t>1.4</t>
  </si>
  <si>
    <t>Processes</t>
  </si>
  <si>
    <t>1.4.1</t>
  </si>
  <si>
    <t>Presentation and explanation of the implementation plan: work steps, milestones, schedules per assigned objectives in ToR</t>
  </si>
  <si>
    <t>1.4.2</t>
  </si>
  <si>
    <t>Presentation and explanation of the approach, methodology and processes for delivering the tasks as per assigned objectives in ToR</t>
  </si>
  <si>
    <t>Interim total 1.4</t>
  </si>
  <si>
    <t>1.5</t>
  </si>
  <si>
    <t>Learning and innovation</t>
  </si>
  <si>
    <t>1.5.1</t>
  </si>
  <si>
    <t>Contractor's contribution to knowledge management at the local partner and at GIZ</t>
  </si>
  <si>
    <t>1.5.2</t>
  </si>
  <si>
    <t>Presentation and explanation of the measures undertaken by the contractor to promote scaling-up effects at regional level</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</si>
  <si>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</si>
  <si>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</si>
  <si>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</si>
  <si>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</si>
  <si>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</si>
  <si>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</si>
  <si>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</si>
  <si>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</si>
  <si>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</si>
  <si>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</si>
  <si>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</si>
  <si>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</si>
  <si>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</si>
  <si>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</si>
  <si>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</si>
  <si>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</si>
  <si>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</si>
  <si>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</si>
  <si>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xml:space="preserve">- Qualifications: At least a master’s degree or equivalent in one of the following fields: environment, social sciences, economics, engineering or a relevant, directly related discipline </t>
  </si>
  <si>
    <t>2.1.2</t>
  </si>
  <si>
    <t>- Language : English</t>
  </si>
  <si>
    <t>2.1.3</t>
  </si>
  <si>
    <t>- General professional experience: 15 years of professional experience of international cooperation and profound experience of working with Government bodies including urban local bodies in India</t>
  </si>
  <si>
    <t>2.1.4</t>
  </si>
  <si>
    <t>- Specific professional experience : 15 years in waste sector with 5 specific years in waste segregation, capacity building and inclusion of informal waste workers,  awareness and community engagement, bussiness development and financing of waste managment and recyling projects and contributing in policy formulation in waste sector</t>
  </si>
  <si>
    <t>2.1.5</t>
  </si>
  <si>
    <t xml:space="preserve">- Leadership/management experience : Team coordination skills of managing multidisciplinary expert teams and proven experience of team coordination and data management in at least 2 international waste management programmes or projects </t>
  </si>
  <si>
    <t>2.1.6</t>
  </si>
  <si>
    <t>- Regional experience : Working on waste management project in state of Uttarakhand is added advantage</t>
  </si>
  <si>
    <t>2.1.7</t>
  </si>
  <si>
    <t>- Development cooperation experience</t>
  </si>
  <si>
    <t>2.1.8</t>
  </si>
  <si>
    <t>- Other</t>
  </si>
  <si>
    <t>Interim total 2.1</t>
  </si>
  <si>
    <t>2.2</t>
  </si>
  <si>
    <t>Expert 1- Project Manager (in accordance with ToR provisions/criteria)</t>
  </si>
  <si>
    <t>2.2.1</t>
  </si>
  <si>
    <t xml:space="preserve">- Qualifications : At least a master’s degree or equivalent in one of the following fields: environment, social sciences, economics, engineering or a relevant, directly related discipline </t>
  </si>
  <si>
    <t>2.2.2</t>
  </si>
  <si>
    <t>- Language :English and Hindi</t>
  </si>
  <si>
    <t>2.2.3</t>
  </si>
  <si>
    <t xml:space="preserve">- General professional experience: At least 10 years of professional experience in waste sector by undertaking activities like vocational trainings, capacity building, awareness raising, environmental safeguards, etc. </t>
  </si>
  <si>
    <t>2.2.4</t>
  </si>
  <si>
    <t>- Specific professional experience: Experience working with the urban local bodies and informal waste sector in developing countries, preferable in India; Profound knowledge about the economics and financial side of waste management as well as knowledge about public-private partnerships in the waste sector; Experience working on  developing monitoring and evaluation framework , source segregation and sustainable waste collection and transportation systems; Behavioral change and awareness tools for waste management and capacity development in plastic waste management.</t>
  </si>
  <si>
    <t>2.2.5</t>
  </si>
  <si>
    <t>- Leadership/management experience</t>
  </si>
  <si>
    <t>2.2.6</t>
  </si>
  <si>
    <t>- Regional experience: Working on waste management project in state of Uttarakhand is added advantage</t>
  </si>
  <si>
    <t>2.2.7</t>
  </si>
  <si>
    <t>2.2.8</t>
  </si>
  <si>
    <t>Interim total 2.2</t>
  </si>
  <si>
    <t>2.3</t>
  </si>
  <si>
    <t>Experts 2 City Managers  (2)  (in accordance with ToR provisions/criteria)</t>
  </si>
  <si>
    <t>2.3.1</t>
  </si>
  <si>
    <t>- Qualifications : At least a bachelor's degree or equivalent in one of the following fields: environment, social sciences, economics, engineering or a relevant, directly related discipline</t>
  </si>
  <si>
    <t>2.3.2</t>
  </si>
  <si>
    <t>- Language</t>
  </si>
  <si>
    <t>2.3.3</t>
  </si>
  <si>
    <t xml:space="preserve">- General professional experience : Minimum 5 years of experience in sustainable cities cooperation </t>
  </si>
  <si>
    <t>2.3.4</t>
  </si>
  <si>
    <t xml:space="preserve">- Specific professional experience : Experience on working on waste management projects covering public awareness and participation </t>
  </si>
  <si>
    <t>2.3.5</t>
  </si>
  <si>
    <t>2.3.6</t>
  </si>
  <si>
    <t>- Regional experience</t>
  </si>
  <si>
    <t>2.3.7</t>
  </si>
  <si>
    <t>2.3.8</t>
  </si>
  <si>
    <t xml:space="preserve">- Other: Good knowledge and networks at local level </t>
  </si>
  <si>
    <t>Interim total 2.3</t>
  </si>
  <si>
    <t>2.4</t>
  </si>
  <si>
    <t>Experts 3 - Technical Experts (2) (in accordance with ToR provisions/criteria)</t>
  </si>
  <si>
    <t>2.4.1</t>
  </si>
  <si>
    <t xml:space="preserve">- Qualifications : At least a master’s degree or equivalent in one of the following fields: environment, social sciences, economics, engineering or a relevant, directly related discipline. Alternatively, bachelor's degree and 4 years of full-time proven relevant experience additional to the requested general professional experience. </t>
  </si>
  <si>
    <t>2.4.2</t>
  </si>
  <si>
    <t>2.4.3</t>
  </si>
  <si>
    <t>- General professional experience : Minimum of 3 years of professional sector expertise on training and capacity building of the informal waste sector, development of waste collection &amp; segregation systems, awareness raising among waste generators with a focus on dry and plastic waste</t>
  </si>
  <si>
    <t>2.4.4</t>
  </si>
  <si>
    <t xml:space="preserve">- Specific professional experience : Minimum of 3 years of professional sector expertise assessment of waste value chains with a specific focus on the identification of gaps to propose infrastructure requirements, capacity development measures for key stakeholders </t>
  </si>
  <si>
    <t>2.4.5</t>
  </si>
  <si>
    <t>2.4.6</t>
  </si>
  <si>
    <t>2.4.7</t>
  </si>
  <si>
    <t>2.4.8</t>
  </si>
  <si>
    <t>Interim total 2.4</t>
  </si>
  <si>
    <t>2.5</t>
  </si>
  <si>
    <t>Experts 4 City Project Assisstants (2)  (in accordance with ToR provisions/criteria)</t>
  </si>
  <si>
    <t>2.5.1</t>
  </si>
  <si>
    <t xml:space="preserve">- Qualifications : At least a bachelor's degree or equivalent in one of the following fields: environment, social sciences, economics, engineering or a relevant, directly related discipline </t>
  </si>
  <si>
    <t>2.5.2</t>
  </si>
  <si>
    <t>2.5.3</t>
  </si>
  <si>
    <t>- General professional experience : Minimum 2 years of experience in waste management projects</t>
  </si>
  <si>
    <t>2.5.4</t>
  </si>
  <si>
    <t xml:space="preserve">- Specific professional experience : Expertise in open dialogues with local stakeholders, data entry and good knowledge and networks at local level </t>
  </si>
  <si>
    <t>2.5.5</t>
  </si>
  <si>
    <t>2.5.6</t>
  </si>
  <si>
    <t>2.5.7</t>
  </si>
  <si>
    <t>2.5.8</t>
  </si>
  <si>
    <t>Interim total 2.5</t>
  </si>
  <si>
    <t>2.6</t>
  </si>
  <si>
    <t>2.6.1</t>
  </si>
  <si>
    <t>- Qualifications : At least bachelor's degree in or equivalent in one of the following fields: environment, social sciences, economics, engineering or a relevant, directly related discipline</t>
  </si>
  <si>
    <t>2.6.2</t>
  </si>
  <si>
    <t>2.6.3</t>
  </si>
  <si>
    <t>- General professional experience:  At least 5 years of full-time proven expertise and understanding of geo spatial mapping of waste management project ;</t>
  </si>
  <si>
    <t>2.6.4</t>
  </si>
  <si>
    <t xml:space="preserve">- Specific professional experience: </t>
  </si>
  <si>
    <t>2.6.5</t>
  </si>
  <si>
    <t>2.6.6</t>
  </si>
  <si>
    <t>2.6.7</t>
  </si>
  <si>
    <t>Interim total 2.6</t>
  </si>
  <si>
    <t>2.7</t>
  </si>
  <si>
    <t>Short-term expert pool 2 (in accordance with ToR provisions/criteria)</t>
  </si>
  <si>
    <t>2.7.1</t>
  </si>
  <si>
    <t>2.7.2</t>
  </si>
  <si>
    <t>2.7.3</t>
  </si>
  <si>
    <t xml:space="preserve">- General professional experience :   At least experience of conducting 5 trainings for skill development of informal waste workers </t>
  </si>
  <si>
    <t>2.7.4</t>
  </si>
  <si>
    <t xml:space="preserve">- Specific professional experience </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</si>
  <si>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</si>
  <si>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</si>
  <si>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</si>
  <si>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</si>
  <si>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</si>
  <si>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</si>
  <si>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</si>
  <si>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</si>
  <si>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</si>
  <si>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</si>
  <si>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</si>
  <si>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</si>
  <si>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</si>
  <si>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</si>
  <si>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</si>
  <si>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</si>
  <si>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</si>
  <si>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</si>
  <si>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</si>
  <si>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</si>
  <si>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</si>
  <si>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</si>
  <si>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</si>
  <si>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</si>
  <si>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</si>
  <si>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</si>
  <si>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</si>
  <si>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Interpretation of the objectives in the ToRs, critical examination of tasks</t>
  </si>
  <si>
    <t>Strategy for establishing cooperation and then cooperating with the relevant actors</t>
  </si>
  <si>
    <t>Approach and procedure for steering the measures with the project partners</t>
  </si>
  <si>
    <t>Presentation and explanation of the implementation plan: work steps, milestones, schedule</t>
  </si>
  <si>
    <t>Presentation and explanation of the integration of the partner contributions</t>
  </si>
  <si>
    <t>Contractor's contribution to knowledge management at the partner and at GIZ</t>
  </si>
  <si>
    <t>Presentation and explanation of the measures undertaken by the contractor to promote scaling-up effects</t>
  </si>
  <si>
    <t>- Qualifications</t>
  </si>
  <si>
    <t>- General professional experience</t>
  </si>
  <si>
    <t>- Specific professional experience</t>
  </si>
  <si>
    <t>Expert 1 (in accordance with ToR provisions/criteria)</t>
  </si>
  <si>
    <t>Expert 2 (in accordance with ToR provisions/criteria)</t>
  </si>
  <si>
    <t>Expert 3 (in accordance with ToR provisions/criteria)</t>
  </si>
  <si>
    <t>Expert 4 (in accordance with ToR provisions/criteria)</t>
  </si>
  <si>
    <t>Short-term expert pool 1 (in accordance with ToR provisions/criteria)</t>
  </si>
  <si>
    <t>Date: 29/07/2020</t>
  </si>
  <si>
    <t>Short-term expert  (1) (in accordance with ToR provisions/criteria)</t>
  </si>
  <si>
    <t>Short-term expert  2 (in accordance with ToR provisions/criteria)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</si>
</sst>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4">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vertical="center" wrapText="1"/>
    </xf>
    <xf numFmtId="49" fontId="1" fillId="0" borderId="17" xfId="0" quotePrefix="1" applyNumberFormat="1" applyFont="1" applyFill="1" applyBorder="1" applyAlignment="1" applyProtection="1">
      <alignmen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11" activePane="bottomLeft" state="frozen"/>
      <selection pane="bottomLeft" activeCell="B101" sqref="B101:C101"/>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2" t="s">
        <v>0</v>
      </c>
      <c r="B1" s="152"/>
      <c r="C1" s="152"/>
      <c r="D1" s="152"/>
      <c r="E1" s="152"/>
      <c r="F1" s="152"/>
      <c r="G1" s="152"/>
      <c r="H1" s="152"/>
      <c r="I1" s="152"/>
      <c r="J1" s="152"/>
      <c r="K1" s="56"/>
      <c r="L1" s="125"/>
      <c r="M1" s="126"/>
      <c r="N1" s="126"/>
      <c r="O1" s="83" t="s">
        <v>1</v>
      </c>
      <c r="P1" s="84"/>
      <c r="Q1" s="57"/>
      <c r="R1" s="57"/>
      <c r="S1" s="57"/>
      <c r="T1" s="57"/>
    </row>
    <row r="2" spans="1:23" ht="14.1" customHeight="1">
      <c r="A2" s="127" t="s">
        <v>2</v>
      </c>
      <c r="B2" s="127"/>
      <c r="C2" s="136" t="s">
        <v>3</v>
      </c>
      <c r="D2" s="136"/>
      <c r="E2" s="136"/>
      <c r="G2" s="128" t="s">
        <v>4</v>
      </c>
      <c r="H2" s="128"/>
      <c r="K2" s="8"/>
      <c r="L2" s="86" t="s">
        <v>5</v>
      </c>
      <c r="M2" s="129" t="s">
        <v>225</v>
      </c>
      <c r="N2" s="129"/>
    </row>
    <row r="3" spans="1:23" ht="14.1" customHeight="1">
      <c r="A3" s="121" t="s">
        <v>6</v>
      </c>
      <c r="B3" s="121"/>
      <c r="C3" s="99"/>
      <c r="D3" s="99"/>
      <c r="E3" s="99"/>
      <c r="G3" s="137" t="s">
        <v>7</v>
      </c>
      <c r="H3" s="137"/>
      <c r="I3" s="137"/>
      <c r="J3" s="137"/>
      <c r="K3" s="137"/>
      <c r="L3" s="5" t="s">
        <v>8</v>
      </c>
      <c r="M3" s="130" t="s">
        <v>8</v>
      </c>
      <c r="N3" s="130"/>
    </row>
    <row r="4" spans="1:23" ht="14.1" customHeight="1">
      <c r="A4" s="121" t="s">
        <v>9</v>
      </c>
      <c r="B4" s="121"/>
      <c r="C4" s="99" t="s">
        <v>10</v>
      </c>
      <c r="D4" s="99"/>
      <c r="E4" s="99"/>
      <c r="G4" s="137"/>
      <c r="H4" s="137"/>
      <c r="I4" s="137"/>
      <c r="J4" s="137"/>
      <c r="K4" s="137"/>
      <c r="L4" s="5" t="s">
        <v>11</v>
      </c>
      <c r="M4" s="130" t="s">
        <v>11</v>
      </c>
      <c r="N4" s="130"/>
    </row>
    <row r="5" spans="1:23" ht="14.1" customHeight="1">
      <c r="A5" s="139" t="s">
        <v>12</v>
      </c>
      <c r="B5" s="139"/>
      <c r="C5" s="98" t="s">
        <v>13</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51" t="s">
        <v>14</v>
      </c>
      <c r="P5" s="85"/>
      <c r="Q5" s="50"/>
      <c r="R5" s="50"/>
      <c r="S5" s="50"/>
      <c r="T5" s="50"/>
      <c r="U5" s="50"/>
      <c r="V5" s="50"/>
      <c r="W5" s="50"/>
    </row>
    <row r="6" spans="1:23" s="9" customFormat="1" ht="27.75" customHeight="1">
      <c r="A6" s="59"/>
      <c r="B6" s="31"/>
      <c r="C6" s="88"/>
      <c r="D6" s="31"/>
      <c r="E6" s="131" t="s">
        <v>15</v>
      </c>
      <c r="F6" s="132"/>
      <c r="G6" s="131" t="s">
        <v>16</v>
      </c>
      <c r="H6" s="132"/>
      <c r="I6" s="131" t="s">
        <v>17</v>
      </c>
      <c r="J6" s="132"/>
      <c r="K6" s="131" t="s">
        <v>18</v>
      </c>
      <c r="L6" s="132"/>
      <c r="M6" s="131" t="s">
        <v>19</v>
      </c>
      <c r="N6" s="133"/>
      <c r="O6" s="151"/>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26"/>
      <c r="E11" s="22"/>
      <c r="F11" s="32"/>
      <c r="G11" s="25"/>
      <c r="H11" s="32"/>
      <c r="I11" s="25"/>
      <c r="J11" s="32"/>
      <c r="K11" s="25"/>
      <c r="L11" s="32"/>
      <c r="M11" s="25"/>
      <c r="N11" s="62"/>
      <c r="P11" s="58" t="str">
        <f t="shared" ref="P11:P74" si="0">IF(ISBLANK(B11),A11,B11)</f>
        <v>Strategy</v>
      </c>
    </row>
    <row r="12" spans="1:23" ht="22.5" customHeight="1">
      <c r="A12" s="63" t="s">
        <v>35</v>
      </c>
      <c r="B12" s="92" t="s">
        <v>36</v>
      </c>
      <c r="C12" s="93"/>
      <c r="D12" s="43">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 and strategy of implementation due to COVID Crisis</v>
      </c>
    </row>
    <row r="13" spans="1:23" ht="22.5" customHeight="1">
      <c r="A13" s="65" t="s">
        <v>37</v>
      </c>
      <c r="B13" s="94" t="s">
        <v>38</v>
      </c>
      <c r="C13" s="95"/>
      <c r="D13" s="44">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45">
        <f>SUM(D12:D13)</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26"/>
      <c r="E15" s="22"/>
      <c r="F15" s="29"/>
      <c r="G15" s="22"/>
      <c r="H15" s="29"/>
      <c r="I15" s="22"/>
      <c r="J15" s="29"/>
      <c r="K15" s="22"/>
      <c r="L15" s="29"/>
      <c r="M15" s="22"/>
      <c r="N15" s="69"/>
      <c r="P15" s="58" t="str">
        <f t="shared" si="0"/>
        <v>Cooperation</v>
      </c>
    </row>
    <row r="16" spans="1:23" ht="22.5" customHeight="1">
      <c r="A16" s="63" t="s">
        <v>42</v>
      </c>
      <c r="B16" s="92" t="s">
        <v>43</v>
      </c>
      <c r="C16" s="93"/>
      <c r="D16" s="43">
        <v>0.03</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45</v>
      </c>
      <c r="C17" s="95"/>
      <c r="D17" s="43">
        <v>0.02</v>
      </c>
      <c r="E17" s="23"/>
      <c r="F17" s="19">
        <f>$D17*E17*100</f>
        <v>0</v>
      </c>
      <c r="G17" s="23"/>
      <c r="H17" s="19">
        <f>$D17*G17*100</f>
        <v>0</v>
      </c>
      <c r="I17" s="23"/>
      <c r="J17" s="19">
        <f>$D17*I17*100</f>
        <v>0</v>
      </c>
      <c r="K17" s="23"/>
      <c r="L17" s="19">
        <f>$D17*K17*100</f>
        <v>0</v>
      </c>
      <c r="M17" s="23"/>
      <c r="N17" s="66">
        <f>$D17*M17*100</f>
        <v>0</v>
      </c>
      <c r="P17" s="12" t="str">
        <f t="shared" si="0"/>
        <v>Strategy for establishing cooperation for sustainance of activities beyond project period</v>
      </c>
    </row>
    <row r="18" spans="1:16" s="10" customFormat="1" ht="11.25" customHeight="1">
      <c r="A18" s="115" t="s">
        <v>46</v>
      </c>
      <c r="B18" s="115"/>
      <c r="C18" s="116"/>
      <c r="D18" s="45">
        <f>SUM(D16:D17)</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26"/>
      <c r="E19" s="22"/>
      <c r="F19" s="29"/>
      <c r="G19" s="22"/>
      <c r="H19" s="29"/>
      <c r="I19" s="22"/>
      <c r="J19" s="29"/>
      <c r="K19" s="22"/>
      <c r="L19" s="29"/>
      <c r="M19" s="22"/>
      <c r="N19" s="69"/>
      <c r="P19" s="58" t="str">
        <f t="shared" si="0"/>
        <v>Steering structure</v>
      </c>
    </row>
    <row r="20" spans="1:16" ht="22.5" customHeight="1">
      <c r="A20" s="63" t="s">
        <v>49</v>
      </c>
      <c r="B20" s="92" t="s">
        <v>50</v>
      </c>
      <c r="C20" s="93"/>
      <c r="D20" s="43">
        <v>0.02</v>
      </c>
      <c r="E20" s="23"/>
      <c r="F20" s="18">
        <f>$D20*E20*100</f>
        <v>0</v>
      </c>
      <c r="G20" s="23"/>
      <c r="H20" s="18">
        <f>$D20*G20*100</f>
        <v>0</v>
      </c>
      <c r="I20" s="23"/>
      <c r="J20" s="18">
        <f>$D20*I20*100</f>
        <v>0</v>
      </c>
      <c r="K20" s="23"/>
      <c r="L20" s="18">
        <f>$D20*K20*100</f>
        <v>0</v>
      </c>
      <c r="M20" s="23"/>
      <c r="N20" s="64">
        <f>$D20*M20*100</f>
        <v>0</v>
      </c>
      <c r="P20" s="12" t="str">
        <f t="shared" si="0"/>
        <v xml:space="preserve">Approach and procedure for steering the measures with the project partners </v>
      </c>
    </row>
    <row r="21" spans="1:16" ht="22.5" customHeight="1">
      <c r="A21" s="63" t="s">
        <v>51</v>
      </c>
      <c r="B21" s="94" t="s">
        <v>52</v>
      </c>
      <c r="C21" s="95"/>
      <c r="D21" s="43">
        <v>0.04</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45">
        <f>SUM(D20:D21)</f>
        <v>0.06</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26"/>
      <c r="E23" s="22"/>
      <c r="F23" s="29"/>
      <c r="G23" s="22"/>
      <c r="H23" s="29"/>
      <c r="I23" s="22"/>
      <c r="J23" s="29"/>
      <c r="K23" s="22"/>
      <c r="L23" s="29"/>
      <c r="M23" s="22"/>
      <c r="N23" s="69"/>
      <c r="P23" s="58" t="str">
        <f t="shared" si="0"/>
        <v>Processes</v>
      </c>
    </row>
    <row r="24" spans="1:16" ht="22.5" customHeight="1">
      <c r="A24" s="63" t="s">
        <v>56</v>
      </c>
      <c r="B24" s="92" t="s">
        <v>57</v>
      </c>
      <c r="C24" s="93"/>
      <c r="D24" s="43">
        <v>0.04</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schedules per assigned objectives in ToR</v>
      </c>
    </row>
    <row r="25" spans="1:16" ht="28.5" customHeight="1">
      <c r="A25" s="63" t="s">
        <v>58</v>
      </c>
      <c r="B25" s="94" t="s">
        <v>59</v>
      </c>
      <c r="C25" s="95"/>
      <c r="D25" s="43">
        <v>0.06</v>
      </c>
      <c r="E25" s="23"/>
      <c r="F25" s="19">
        <f>$D25*E25*100</f>
        <v>0</v>
      </c>
      <c r="G25" s="23"/>
      <c r="H25" s="19">
        <f>$D25*G25*100</f>
        <v>0</v>
      </c>
      <c r="I25" s="23"/>
      <c r="J25" s="19">
        <f>$D25*I25*100</f>
        <v>0</v>
      </c>
      <c r="K25" s="23"/>
      <c r="L25" s="19">
        <f>$D25*K25*100</f>
        <v>0</v>
      </c>
      <c r="M25" s="23"/>
      <c r="N25" s="66">
        <f>$D25*M25*100</f>
        <v>0</v>
      </c>
      <c r="P25" s="12" t="str">
        <f t="shared" si="0"/>
        <v>Presentation and explanation of the approach, methodology and processes for delivering the tasks as per assigned objectives in ToR</v>
      </c>
    </row>
    <row r="26" spans="1:16" s="10" customFormat="1" ht="11.25" customHeight="1">
      <c r="A26" s="115" t="s">
        <v>60</v>
      </c>
      <c r="B26" s="115"/>
      <c r="C26" s="116"/>
      <c r="D26" s="45">
        <f>SUM(D24:D25)</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26"/>
      <c r="E27" s="22"/>
      <c r="F27" s="29"/>
      <c r="G27" s="22"/>
      <c r="H27" s="29"/>
      <c r="I27" s="22"/>
      <c r="J27" s="29"/>
      <c r="K27" s="22"/>
      <c r="L27" s="29"/>
      <c r="M27" s="22"/>
      <c r="N27" s="69"/>
      <c r="P27" s="58" t="str">
        <f t="shared" si="0"/>
        <v>Learning and innovation</v>
      </c>
    </row>
    <row r="28" spans="1:16" ht="22.5" customHeight="1">
      <c r="A28" s="63" t="s">
        <v>63</v>
      </c>
      <c r="B28" s="92" t="s">
        <v>64</v>
      </c>
      <c r="C28" s="93"/>
      <c r="D28" s="43">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local partner and at GIZ</v>
      </c>
    </row>
    <row r="29" spans="1:16" ht="22.5" customHeight="1">
      <c r="A29" s="63" t="s">
        <v>65</v>
      </c>
      <c r="B29" s="94" t="s">
        <v>66</v>
      </c>
      <c r="C29" s="95"/>
      <c r="D29" s="43">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 at regional level</v>
      </c>
    </row>
    <row r="30" spans="1:16" s="10" customFormat="1" ht="11.25" customHeight="1">
      <c r="A30" s="115" t="s">
        <v>67</v>
      </c>
      <c r="B30" s="115"/>
      <c r="C30" s="116"/>
      <c r="D30" s="45">
        <f>SUM(D28:D29)</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26"/>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43">
        <v>0.03</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3" t="s">
        <v>73</v>
      </c>
      <c r="C33" s="154"/>
      <c r="D33" s="43">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43">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45">
        <f>SUM(D32:D34)</f>
        <v>0.09</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78">
        <v>0.02</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46">
        <f>SUM(D14,D18,D22,D26,D30,D35,D36)</f>
        <v>0.45000000000000007</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4"/>
      <c r="E39" s="33"/>
      <c r="F39" s="29"/>
      <c r="G39" s="33"/>
      <c r="H39" s="29"/>
      <c r="I39" s="33"/>
      <c r="J39" s="29"/>
      <c r="K39" s="33"/>
      <c r="L39" s="29"/>
      <c r="M39" s="33"/>
      <c r="N39" s="69"/>
      <c r="P39" s="58" t="str">
        <f t="shared" si="0"/>
        <v>Team leader (in accordance with ToR provisions/criteria)</v>
      </c>
    </row>
    <row r="40" spans="1:16" ht="40.5" customHeight="1">
      <c r="A40" s="71" t="s">
        <v>84</v>
      </c>
      <c r="B40" s="102" t="s">
        <v>85</v>
      </c>
      <c r="C40" s="103"/>
      <c r="D40" s="43">
        <v>0.01</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xml:space="preserve">- Qualifications: At least a master’s degree or equivalent in one of the following fields: environment, social sciences, economics, engineering or a relevant, directly related discipline </v>
      </c>
    </row>
    <row r="41" spans="1:16" ht="11.25">
      <c r="A41" s="71" t="s">
        <v>86</v>
      </c>
      <c r="B41" s="102" t="s">
        <v>87</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 : English</v>
      </c>
    </row>
    <row r="42" spans="1:16" ht="45">
      <c r="A42" s="72" t="s">
        <v>88</v>
      </c>
      <c r="B42" s="112" t="s">
        <v>89</v>
      </c>
      <c r="C42" s="113"/>
      <c r="D42" s="43">
        <v>0.04</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 15 years of professional experience of international cooperation and profound experience of working with Government bodies including urban local bodies in India</v>
      </c>
    </row>
    <row r="43" spans="1:16" ht="57" customHeight="1">
      <c r="A43" s="71" t="s">
        <v>90</v>
      </c>
      <c r="B43" s="112" t="s">
        <v>91</v>
      </c>
      <c r="C43" s="113"/>
      <c r="D43" s="43">
        <v>0.08</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 : 15 years in waste sector with 5 specific years in waste segregation, capacity building and inclusion of informal waste workers,  awareness and community engagement, bussiness development and financing of waste managment and recyling projects and contributing in policy formulation in waste sector</v>
      </c>
    </row>
    <row r="44" spans="1:16" ht="51" customHeight="1">
      <c r="A44" s="71" t="s">
        <v>92</v>
      </c>
      <c r="B44" s="102" t="s">
        <v>93</v>
      </c>
      <c r="C44" s="103"/>
      <c r="D44" s="43">
        <v>0.04</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xml:space="preserve">- Leadership/management experience : Team coordination skills of managing multidisciplinary expert teams and proven experience of team coordination and data management in at least 2 international waste management programmes or projects </v>
      </c>
    </row>
    <row r="45" spans="1:16" ht="22.5">
      <c r="A45" s="71" t="s">
        <v>94</v>
      </c>
      <c r="B45" s="112" t="s">
        <v>95</v>
      </c>
      <c r="C45" s="113"/>
      <c r="D45" s="43">
        <v>0.02</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 : Working on waste management project in state of Uttarakhand is added advantage</v>
      </c>
    </row>
    <row r="46" spans="1:16" ht="11.25">
      <c r="A46" s="71" t="s">
        <v>96</v>
      </c>
      <c r="B46" s="142" t="s">
        <v>97</v>
      </c>
      <c r="C46" s="143"/>
      <c r="D46" s="43">
        <v>0</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98</v>
      </c>
      <c r="B47" s="144" t="s">
        <v>99</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45">
        <f>SUM(D40:D47)</f>
        <v>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101</v>
      </c>
      <c r="B49" s="108" t="s">
        <v>102</v>
      </c>
      <c r="C49" s="109"/>
      <c r="D49" s="54"/>
      <c r="E49" s="33"/>
      <c r="F49" s="29"/>
      <c r="G49" s="33"/>
      <c r="H49" s="29"/>
      <c r="I49" s="33"/>
      <c r="J49" s="29"/>
      <c r="K49" s="33"/>
      <c r="L49" s="29"/>
      <c r="M49" s="33"/>
      <c r="N49" s="69"/>
      <c r="P49" s="58" t="str">
        <f t="shared" si="0"/>
        <v>Expert 1- Project Manager (in accordance with ToR provisions/criteria)</v>
      </c>
    </row>
    <row r="50" spans="1:16" ht="44.25" customHeight="1">
      <c r="A50" s="71" t="s">
        <v>103</v>
      </c>
      <c r="B50" s="102" t="s">
        <v>104</v>
      </c>
      <c r="C50" s="103"/>
      <c r="D50" s="43">
        <v>0.01</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xml:space="preserve">- Qualifications : At least a master’s degree or equivalent in one of the following fields: environment, social sciences, economics, engineering or a relevant, directly related discipline </v>
      </c>
    </row>
    <row r="51" spans="1:16" ht="11.25">
      <c r="A51" s="71" t="s">
        <v>105</v>
      </c>
      <c r="B51" s="102" t="s">
        <v>106</v>
      </c>
      <c r="C51" s="103"/>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 :English and Hindi</v>
      </c>
    </row>
    <row r="52" spans="1:16" ht="45">
      <c r="A52" s="72" t="s">
        <v>107</v>
      </c>
      <c r="B52" s="146" t="s">
        <v>108</v>
      </c>
      <c r="C52" s="147"/>
      <c r="D52" s="47">
        <v>0.03</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xml:space="preserve">- General professional experience: At least 10 years of professional experience in waste sector by undertaking activities like vocational trainings, capacity building, awareness raising, environmental safeguards, etc. </v>
      </c>
    </row>
    <row r="53" spans="1:16" ht="106.5" customHeight="1">
      <c r="A53" s="71" t="s">
        <v>109</v>
      </c>
      <c r="B53" s="112" t="s">
        <v>110</v>
      </c>
      <c r="C53" s="113"/>
      <c r="D53" s="43">
        <v>0.03</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 Experience working with the urban local bodies and informal waste sector in developing countries, preferable in India; Profound knowledge about the economics and financial side of waste management as well as knowledge about public-private partnerships in the waste sector; Experience working on  developing monitoring and evaluation framework , source segregation and sustainable waste collection and transportation systems; Behavioral change and awareness tools for waste management and capacity development in plastic waste management.</v>
      </c>
    </row>
    <row r="54" spans="1:16" ht="11.25" customHeight="1">
      <c r="A54" s="71" t="s">
        <v>111</v>
      </c>
      <c r="B54" s="102" t="s">
        <v>112</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22.5">
      <c r="A55" s="71" t="s">
        <v>113</v>
      </c>
      <c r="B55" s="112" t="s">
        <v>114</v>
      </c>
      <c r="C55" s="113"/>
      <c r="D55" s="43">
        <v>0.02</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 Working on waste management project in state of Uttarakhand is added advantage</v>
      </c>
    </row>
    <row r="56" spans="1:16" ht="11.25">
      <c r="A56" s="71" t="s">
        <v>115</v>
      </c>
      <c r="B56" s="142" t="s">
        <v>97</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1.25">
      <c r="A57" s="71" t="s">
        <v>116</v>
      </c>
      <c r="B57" s="144" t="s">
        <v>99</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117</v>
      </c>
      <c r="B58" s="115"/>
      <c r="C58" s="116"/>
      <c r="D58" s="45">
        <f>SUM(D50:D57)</f>
        <v>0.1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118</v>
      </c>
      <c r="B59" s="108" t="s">
        <v>119</v>
      </c>
      <c r="C59" s="109"/>
      <c r="D59" s="54"/>
      <c r="E59" s="33"/>
      <c r="F59" s="29"/>
      <c r="G59" s="33"/>
      <c r="H59" s="29"/>
      <c r="I59" s="33"/>
      <c r="J59" s="29"/>
      <c r="K59" s="33"/>
      <c r="L59" s="29"/>
      <c r="M59" s="33"/>
      <c r="N59" s="69"/>
      <c r="P59" s="58" t="str">
        <f t="shared" si="0"/>
        <v>Experts 2 City Managers  (2)  (in accordance with ToR provisions/criteria)</v>
      </c>
    </row>
    <row r="60" spans="1:16" ht="38.25" customHeight="1">
      <c r="A60" s="71" t="s">
        <v>120</v>
      </c>
      <c r="B60" s="102" t="s">
        <v>121</v>
      </c>
      <c r="C60" s="103"/>
      <c r="D60" s="43">
        <v>0.01</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 : At least a bachelor's degree or equivalent in one of the following fields: environment, social sciences, economics, engineering or a relevant, directly related discipline</v>
      </c>
    </row>
    <row r="61" spans="1:16" ht="11.25">
      <c r="A61" s="71" t="s">
        <v>122</v>
      </c>
      <c r="B61" s="102" t="s">
        <v>123</v>
      </c>
      <c r="C61" s="103"/>
      <c r="D61" s="43">
        <v>0</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21.75" customHeight="1">
      <c r="A62" s="72" t="s">
        <v>124</v>
      </c>
      <c r="B62" s="112" t="s">
        <v>125</v>
      </c>
      <c r="C62" s="113"/>
      <c r="D62" s="47">
        <v>0.02</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xml:space="preserve">- General professional experience : Minimum 5 years of experience in sustainable cities cooperation </v>
      </c>
    </row>
    <row r="63" spans="1:16" ht="33.75" customHeight="1">
      <c r="A63" s="71" t="s">
        <v>126</v>
      </c>
      <c r="B63" s="112" t="s">
        <v>127</v>
      </c>
      <c r="C63" s="113"/>
      <c r="D63" s="43">
        <v>0.04</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xml:space="preserve">- Specific professional experience : Experience on working on waste management projects covering public awareness and participation </v>
      </c>
    </row>
    <row r="64" spans="1:16" ht="11.25" customHeight="1">
      <c r="A64" s="71" t="s">
        <v>128</v>
      </c>
      <c r="B64" s="102" t="s">
        <v>112</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1.25">
      <c r="A65" s="71" t="s">
        <v>129</v>
      </c>
      <c r="B65" s="112" t="s">
        <v>130</v>
      </c>
      <c r="C65" s="113"/>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1.25">
      <c r="A66" s="71" t="s">
        <v>131</v>
      </c>
      <c r="B66" s="142" t="s">
        <v>97</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1.25">
      <c r="A67" s="71" t="s">
        <v>132</v>
      </c>
      <c r="B67" s="144" t="s">
        <v>133</v>
      </c>
      <c r="C67" s="145"/>
      <c r="D67" s="47">
        <v>0.01</v>
      </c>
      <c r="E67" s="34"/>
      <c r="F67" s="19">
        <f>$D67*E67*100</f>
        <v>0</v>
      </c>
      <c r="G67" s="34"/>
      <c r="H67" s="19">
        <f>$D67*G67*100</f>
        <v>0</v>
      </c>
      <c r="I67" s="34"/>
      <c r="J67" s="19">
        <f>$D67*I67*100</f>
        <v>0</v>
      </c>
      <c r="K67" s="34"/>
      <c r="L67" s="19">
        <f>$D67*K67*100</f>
        <v>0</v>
      </c>
      <c r="M67" s="34"/>
      <c r="N67" s="66">
        <f>$D67*M67*100</f>
        <v>0</v>
      </c>
      <c r="P67" s="12" t="str">
        <f t="shared" si="0"/>
        <v xml:space="preserve">- Other: Good knowledge and networks at local level </v>
      </c>
    </row>
    <row r="68" spans="1:16" ht="11.25" customHeight="1" outlineLevel="1">
      <c r="A68" s="115" t="s">
        <v>134</v>
      </c>
      <c r="B68" s="115"/>
      <c r="C68" s="116"/>
      <c r="D68" s="45">
        <f>SUM(D60:D67)</f>
        <v>0.08</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135</v>
      </c>
      <c r="B69" s="108" t="s">
        <v>136</v>
      </c>
      <c r="C69" s="109"/>
      <c r="D69" s="54"/>
      <c r="E69" s="33"/>
      <c r="F69" s="29"/>
      <c r="G69" s="33"/>
      <c r="H69" s="29"/>
      <c r="I69" s="33"/>
      <c r="J69" s="29"/>
      <c r="K69" s="33"/>
      <c r="L69" s="29"/>
      <c r="M69" s="33"/>
      <c r="N69" s="69"/>
      <c r="P69" s="58" t="str">
        <f t="shared" si="0"/>
        <v>Experts 3 - Technical Experts (2) (in accordance with ToR provisions/criteria)</v>
      </c>
    </row>
    <row r="70" spans="1:16" ht="57" customHeight="1">
      <c r="A70" s="71" t="s">
        <v>137</v>
      </c>
      <c r="B70" s="102" t="s">
        <v>138</v>
      </c>
      <c r="C70" s="103"/>
      <c r="D70" s="43">
        <v>0.01</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xml:space="preserve">- Qualifications : At least a master’s degree or equivalent in one of the following fields: environment, social sciences, economics, engineering or a relevant, directly related discipline. Alternatively, bachelor's degree and 4 years of full-time proven relevant experience additional to the requested general professional experience. </v>
      </c>
    </row>
    <row r="71" spans="1:16" ht="11.25">
      <c r="A71" s="71" t="s">
        <v>139</v>
      </c>
      <c r="B71" s="102" t="s">
        <v>123</v>
      </c>
      <c r="C71" s="103"/>
      <c r="D71" s="43">
        <v>0</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52.5" customHeight="1">
      <c r="A72" s="71" t="s">
        <v>140</v>
      </c>
      <c r="B72" s="112" t="s">
        <v>141</v>
      </c>
      <c r="C72" s="113"/>
      <c r="D72" s="47">
        <v>0.02</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 : Minimum of 3 years of professional sector expertise on training and capacity building of the informal waste sector, development of waste collection &amp; segregation systems, awareness raising among waste generators with a focus on dry and plastic waste</v>
      </c>
    </row>
    <row r="73" spans="1:16" ht="56.25">
      <c r="A73" s="71" t="s">
        <v>142</v>
      </c>
      <c r="B73" s="112" t="s">
        <v>143</v>
      </c>
      <c r="C73" s="113"/>
      <c r="D73" s="43">
        <v>0.03</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xml:space="preserve">- Specific professional experience : Minimum of 3 years of professional sector expertise assessment of waste value chains with a specific focus on the identification of gaps to propose infrastructure requirements, capacity development measures for key stakeholders </v>
      </c>
    </row>
    <row r="74" spans="1:16" ht="11.25" customHeight="1">
      <c r="A74" s="71" t="s">
        <v>144</v>
      </c>
      <c r="B74" s="102" t="s">
        <v>112</v>
      </c>
      <c r="C74" s="103"/>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1.25">
      <c r="A75" s="71" t="s">
        <v>145</v>
      </c>
      <c r="B75" s="112" t="s">
        <v>130</v>
      </c>
      <c r="C75" s="113"/>
      <c r="D75" s="43">
        <v>0</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1.25">
      <c r="A76" s="71" t="s">
        <v>146</v>
      </c>
      <c r="B76" s="142" t="s">
        <v>97</v>
      </c>
      <c r="C76" s="143"/>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1.25">
      <c r="A77" s="71" t="s">
        <v>147</v>
      </c>
      <c r="B77" s="144" t="s">
        <v>99</v>
      </c>
      <c r="C77" s="145"/>
      <c r="D77" s="47">
        <v>0</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148</v>
      </c>
      <c r="B78" s="115"/>
      <c r="C78" s="116"/>
      <c r="D78" s="45">
        <f>SUM(D70:D77)</f>
        <v>0.06</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149</v>
      </c>
      <c r="B79" s="108" t="s">
        <v>150</v>
      </c>
      <c r="C79" s="109"/>
      <c r="D79" s="54"/>
      <c r="E79" s="33"/>
      <c r="F79" s="29"/>
      <c r="G79" s="33"/>
      <c r="H79" s="29"/>
      <c r="I79" s="33"/>
      <c r="J79" s="29"/>
      <c r="K79" s="33"/>
      <c r="L79" s="29"/>
      <c r="M79" s="33"/>
      <c r="N79" s="69"/>
      <c r="P79" s="58" t="str">
        <f t="shared" si="86"/>
        <v>Experts 4 City Project Assisstants (2)  (in accordance with ToR provisions/criteria)</v>
      </c>
    </row>
    <row r="80" spans="1:16" ht="45" customHeight="1">
      <c r="A80" s="71" t="s">
        <v>151</v>
      </c>
      <c r="B80" s="102" t="s">
        <v>152</v>
      </c>
      <c r="C80" s="103"/>
      <c r="D80" s="43">
        <v>0.01</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xml:space="preserve">- Qualifications : At least a bachelor's degree or equivalent in one of the following fields: environment, social sciences, economics, engineering or a relevant, directly related discipline </v>
      </c>
    </row>
    <row r="81" spans="1:16" ht="11.25">
      <c r="A81" s="71" t="s">
        <v>153</v>
      </c>
      <c r="B81" s="102" t="s">
        <v>123</v>
      </c>
      <c r="C81" s="103"/>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21.75" customHeight="1">
      <c r="A82" s="71" t="s">
        <v>154</v>
      </c>
      <c r="B82" s="112" t="s">
        <v>155</v>
      </c>
      <c r="C82" s="113"/>
      <c r="D82" s="47">
        <v>0.02</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 : Minimum 2 years of experience in waste management projects</v>
      </c>
    </row>
    <row r="83" spans="1:16" ht="36.75" customHeight="1">
      <c r="A83" s="71" t="s">
        <v>156</v>
      </c>
      <c r="B83" s="112" t="s">
        <v>157</v>
      </c>
      <c r="C83" s="113"/>
      <c r="D83" s="43">
        <v>0.02</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xml:space="preserve">- Specific professional experience : Expertise in open dialogues with local stakeholders, data entry and good knowledge and networks at local level </v>
      </c>
    </row>
    <row r="84" spans="1:16" ht="11.25" customHeight="1">
      <c r="A84" s="71" t="s">
        <v>158</v>
      </c>
      <c r="B84" s="102" t="s">
        <v>112</v>
      </c>
      <c r="C84" s="103"/>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159</v>
      </c>
      <c r="B85" s="112" t="s">
        <v>130</v>
      </c>
      <c r="C85" s="113"/>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160</v>
      </c>
      <c r="B86" s="142" t="s">
        <v>97</v>
      </c>
      <c r="C86" s="143"/>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161</v>
      </c>
      <c r="B87" s="144" t="s">
        <v>99</v>
      </c>
      <c r="C87" s="145"/>
      <c r="D87" s="47">
        <v>0</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162</v>
      </c>
      <c r="B88" s="115"/>
      <c r="C88" s="116"/>
      <c r="D88" s="45">
        <f>SUM(D80:D87)</f>
        <v>0.05</v>
      </c>
      <c r="E88" s="39"/>
      <c r="F88" s="20">
        <f>SUM(F80:F87)</f>
        <v>0</v>
      </c>
      <c r="G88" s="39"/>
      <c r="H88" s="20">
        <f>SUM(H80:H87)</f>
        <v>0</v>
      </c>
      <c r="I88" s="39"/>
      <c r="J88" s="20">
        <f>SUM(J80:J87)</f>
        <v>0</v>
      </c>
      <c r="K88" s="39"/>
      <c r="L88" s="20">
        <f>SUM(L80:L87)</f>
        <v>0</v>
      </c>
      <c r="M88" s="39"/>
      <c r="N88" s="67">
        <f>SUM(N80:N87)</f>
        <v>0</v>
      </c>
      <c r="P88" s="58" t="str">
        <f t="shared" si="86"/>
        <v>Interim total 2.5</v>
      </c>
    </row>
    <row r="89" spans="1:16" ht="27.75" customHeight="1">
      <c r="A89" s="73" t="s">
        <v>163</v>
      </c>
      <c r="B89" s="108" t="s">
        <v>226</v>
      </c>
      <c r="C89" s="109"/>
      <c r="D89" s="54"/>
      <c r="E89" s="33"/>
      <c r="F89" s="29"/>
      <c r="G89" s="33"/>
      <c r="H89" s="29"/>
      <c r="I89" s="33"/>
      <c r="J89" s="29"/>
      <c r="K89" s="33"/>
      <c r="L89" s="29"/>
      <c r="M89" s="33"/>
      <c r="N89" s="69"/>
      <c r="P89" s="58" t="str">
        <f t="shared" si="86"/>
        <v>Short-term expert  (1) (in accordance with ToR provisions/criteria)</v>
      </c>
    </row>
    <row r="90" spans="1:16" ht="33.75">
      <c r="A90" s="71" t="s">
        <v>164</v>
      </c>
      <c r="B90" s="102" t="s">
        <v>165</v>
      </c>
      <c r="C90" s="103"/>
      <c r="D90" s="43">
        <v>0.01</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 : At least bachelor's degree in or equivalent in one of the following fields: environment, social sciences, economics, engineering or a relevant, directly related discipline</v>
      </c>
    </row>
    <row r="91" spans="1:16" ht="11.25">
      <c r="A91" s="71" t="s">
        <v>166</v>
      </c>
      <c r="B91" s="102" t="s">
        <v>123</v>
      </c>
      <c r="C91" s="103"/>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33.75">
      <c r="A92" s="71" t="s">
        <v>167</v>
      </c>
      <c r="B92" s="112" t="s">
        <v>168</v>
      </c>
      <c r="C92" s="113"/>
      <c r="D92" s="43">
        <v>0.02</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  At least 5 years of full-time proven expertise and understanding of geo spatial mapping of waste management project ;</v>
      </c>
    </row>
    <row r="93" spans="1:16" ht="11.25">
      <c r="A93" s="71" t="s">
        <v>169</v>
      </c>
      <c r="B93" s="112" t="s">
        <v>170</v>
      </c>
      <c r="C93" s="113"/>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xml:space="preserve">- Specific professional experience: </v>
      </c>
    </row>
    <row r="94" spans="1:16" ht="11.25">
      <c r="A94" s="71" t="s">
        <v>171</v>
      </c>
      <c r="B94" s="112" t="s">
        <v>130</v>
      </c>
      <c r="C94" s="11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172</v>
      </c>
      <c r="B95" s="112" t="s">
        <v>97</v>
      </c>
      <c r="C95" s="113"/>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173</v>
      </c>
      <c r="B96" s="144" t="s">
        <v>99</v>
      </c>
      <c r="C96" s="145"/>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174</v>
      </c>
      <c r="B97" s="115"/>
      <c r="C97" s="116"/>
      <c r="D97" s="45">
        <f>SUM(D90:D96)</f>
        <v>0.03</v>
      </c>
      <c r="E97" s="39"/>
      <c r="F97" s="20">
        <f>SUM(F90:F96)</f>
        <v>0</v>
      </c>
      <c r="G97" s="39"/>
      <c r="H97" s="20">
        <f>SUM(H90:H96)</f>
        <v>0</v>
      </c>
      <c r="I97" s="39"/>
      <c r="J97" s="20">
        <f>SUM(J90:J96)</f>
        <v>0</v>
      </c>
      <c r="K97" s="39"/>
      <c r="L97" s="20">
        <f>SUM(L90:L96)</f>
        <v>0</v>
      </c>
      <c r="M97" s="39"/>
      <c r="N97" s="67">
        <f>SUM(N90:N96)</f>
        <v>0</v>
      </c>
      <c r="P97" s="58" t="str">
        <f t="shared" si="86"/>
        <v>Interim total 2.6</v>
      </c>
    </row>
    <row r="98" spans="1:16" ht="24.75" customHeight="1">
      <c r="A98" s="73" t="s">
        <v>175</v>
      </c>
      <c r="B98" s="108" t="s">
        <v>227</v>
      </c>
      <c r="C98" s="109"/>
      <c r="D98" s="54"/>
      <c r="E98" s="33"/>
      <c r="F98" s="29"/>
      <c r="G98" s="33"/>
      <c r="H98" s="29"/>
      <c r="I98" s="33"/>
      <c r="J98" s="29"/>
      <c r="K98" s="33"/>
      <c r="L98" s="29"/>
      <c r="M98" s="33"/>
      <c r="N98" s="69"/>
      <c r="P98" s="58" t="str">
        <f t="shared" si="86"/>
        <v>Short-term expert  2 (in accordance with ToR provisions/criteria)</v>
      </c>
    </row>
    <row r="99" spans="1:16" ht="33.75">
      <c r="A99" s="71" t="s">
        <v>177</v>
      </c>
      <c r="B99" s="102" t="s">
        <v>165</v>
      </c>
      <c r="C99" s="103"/>
      <c r="D99" s="43">
        <v>0.01</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 : At least bachelor's degree in or equivalent in one of the following fields: environment, social sciences, economics, engineering or a relevant, directly related discipline</v>
      </c>
    </row>
    <row r="100" spans="1:16" ht="11.25">
      <c r="A100" s="71" t="s">
        <v>178</v>
      </c>
      <c r="B100" s="102" t="s">
        <v>123</v>
      </c>
      <c r="C100" s="103"/>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33.75">
      <c r="A101" s="72" t="s">
        <v>179</v>
      </c>
      <c r="B101" s="112" t="s">
        <v>180</v>
      </c>
      <c r="C101" s="113"/>
      <c r="D101" s="43">
        <v>0.02</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xml:space="preserve">- General professional experience :   At least experience of conducting 5 trainings for skill development of informal waste workers </v>
      </c>
    </row>
    <row r="102" spans="1:16" ht="11.25">
      <c r="A102" s="71" t="s">
        <v>181</v>
      </c>
      <c r="B102" s="112" t="s">
        <v>182</v>
      </c>
      <c r="C102" s="113"/>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xml:space="preserve">- Specific professional experience </v>
      </c>
    </row>
    <row r="103" spans="1:16" ht="11.25">
      <c r="A103" s="71" t="s">
        <v>183</v>
      </c>
      <c r="B103" s="112" t="s">
        <v>130</v>
      </c>
      <c r="C103" s="113"/>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184</v>
      </c>
      <c r="B104" s="112" t="s">
        <v>97</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185</v>
      </c>
      <c r="B105" s="144" t="s">
        <v>99</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186</v>
      </c>
      <c r="B106" s="115"/>
      <c r="C106" s="116"/>
      <c r="D106" s="45">
        <f>SUM(D99:D105)</f>
        <v>0.03</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187</v>
      </c>
      <c r="B107" s="108" t="s">
        <v>188</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189</v>
      </c>
      <c r="B108" s="92" t="s">
        <v>190</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191</v>
      </c>
      <c r="B109" s="90" t="s">
        <v>192</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193</v>
      </c>
      <c r="B110" s="148" t="s">
        <v>194</v>
      </c>
      <c r="C110" s="149"/>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195</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196</v>
      </c>
      <c r="B112" s="123"/>
      <c r="C112" s="124"/>
      <c r="D112" s="46">
        <f>SUM(D48,D58,D68,D78,D88,D97,D106,D111)</f>
        <v>0.55000000000000004</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197</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198</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199</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200</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0"/>
      <c r="J118" s="150"/>
      <c r="K118" s="150"/>
      <c r="L118" s="150"/>
      <c r="M118" s="150"/>
      <c r="N118" s="150"/>
    </row>
    <row r="119" spans="1:16" ht="12" customHeight="1">
      <c r="B119" s="89"/>
      <c r="E119" s="2"/>
      <c r="G119" s="2"/>
      <c r="I119" s="114" t="s">
        <v>201</v>
      </c>
      <c r="J119" s="114"/>
      <c r="K119" s="114"/>
      <c r="L119" s="114"/>
      <c r="M119" s="114"/>
      <c r="N119" s="114"/>
    </row>
  </sheetData>
  <sheetProtection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2" t="s">
        <v>202</v>
      </c>
      <c r="B1" s="152"/>
      <c r="C1" s="152"/>
      <c r="D1" s="152"/>
      <c r="E1" s="152"/>
      <c r="F1" s="152"/>
      <c r="G1" s="152"/>
      <c r="H1" s="152"/>
      <c r="I1" s="152"/>
      <c r="J1" s="152"/>
      <c r="K1" s="56"/>
      <c r="L1" s="125"/>
      <c r="M1" s="126"/>
      <c r="N1" s="126"/>
      <c r="O1" s="83" t="s">
        <v>203</v>
      </c>
      <c r="P1" s="84"/>
      <c r="Q1" s="57"/>
      <c r="R1" s="57"/>
      <c r="S1" s="57"/>
      <c r="T1" s="57"/>
    </row>
    <row r="2" spans="1:23" ht="14.1" customHeight="1">
      <c r="A2" s="127" t="s">
        <v>2</v>
      </c>
      <c r="B2" s="127"/>
      <c r="C2" s="156" t="str">
        <f>'Bidder 1-5'!C2:E2</f>
        <v>GIZ Ins</v>
      </c>
      <c r="D2" s="157"/>
      <c r="E2" s="157"/>
      <c r="G2" s="128" t="s">
        <v>4</v>
      </c>
      <c r="H2" s="128"/>
      <c r="K2" s="8"/>
      <c r="L2" s="86" t="s">
        <v>5</v>
      </c>
      <c r="M2" s="158" t="str">
        <f>'Bidder 1-5'!M2:N2</f>
        <v>Date: 29/07/2020</v>
      </c>
      <c r="N2" s="158"/>
    </row>
    <row r="3" spans="1:23" ht="14.1" customHeight="1">
      <c r="A3" s="121" t="s">
        <v>6</v>
      </c>
      <c r="B3" s="121"/>
      <c r="C3" s="159">
        <f>'Bidder 1-5'!C3:E3</f>
        <v>0</v>
      </c>
      <c r="D3" s="159"/>
      <c r="E3" s="159"/>
      <c r="G3" s="160" t="str">
        <f>'Bidder 1-5'!G3:K5</f>
        <v xml:space="preserve"> Aviral- Reducing Plastic Waste in the Ganga ( Ganga Plastic City Partnership Project) </v>
      </c>
      <c r="H3" s="161"/>
      <c r="I3" s="161"/>
      <c r="J3" s="161"/>
      <c r="K3" s="161"/>
      <c r="L3" s="5" t="s">
        <v>8</v>
      </c>
      <c r="M3" s="159" t="str">
        <f>'Bidder 1-5'!M3:N3</f>
        <v>PN</v>
      </c>
      <c r="N3" s="159"/>
    </row>
    <row r="4" spans="1:23" ht="14.1" customHeight="1">
      <c r="A4" s="121" t="s">
        <v>9</v>
      </c>
      <c r="B4" s="121"/>
      <c r="C4" s="159" t="str">
        <f>'Bidder 1-5'!C4:E4</f>
        <v>Name</v>
      </c>
      <c r="D4" s="159"/>
      <c r="E4" s="159"/>
      <c r="G4" s="161"/>
      <c r="H4" s="161"/>
      <c r="I4" s="161"/>
      <c r="J4" s="161"/>
      <c r="K4" s="161"/>
      <c r="L4" s="5" t="s">
        <v>11</v>
      </c>
      <c r="M4" s="159" t="str">
        <f>'Bidder 1-5'!M4:N4</f>
        <v>Contract no.</v>
      </c>
      <c r="N4" s="159"/>
    </row>
    <row r="5" spans="1:23" ht="14.1" customHeight="1">
      <c r="A5" s="139" t="s">
        <v>12</v>
      </c>
      <c r="B5" s="139"/>
      <c r="C5" s="163" t="str">
        <f>'Bidder 1-5'!C5:E5</f>
        <v>Individual assessment/overall assessment</v>
      </c>
      <c r="D5" s="163"/>
      <c r="E5" s="163"/>
      <c r="F5" s="6"/>
      <c r="G5" s="162"/>
      <c r="H5" s="162"/>
      <c r="I5" s="162"/>
      <c r="J5" s="162"/>
      <c r="K5" s="162"/>
      <c r="L5" s="87"/>
      <c r="M5" s="134" t="s">
        <v>204</v>
      </c>
      <c r="N5" s="135"/>
      <c r="O5" s="151"/>
      <c r="P5" s="85"/>
      <c r="Q5" s="50"/>
      <c r="R5" s="50"/>
      <c r="S5" s="50"/>
      <c r="T5" s="50"/>
      <c r="U5" s="50"/>
      <c r="V5" s="50"/>
      <c r="W5" s="50"/>
    </row>
    <row r="6" spans="1:23" s="9" customFormat="1" ht="27.75" customHeight="1">
      <c r="A6" s="59"/>
      <c r="B6" s="31"/>
      <c r="C6" s="88"/>
      <c r="D6" s="31"/>
      <c r="E6" s="131" t="s">
        <v>205</v>
      </c>
      <c r="F6" s="132"/>
      <c r="G6" s="131" t="s">
        <v>206</v>
      </c>
      <c r="H6" s="132"/>
      <c r="I6" s="131" t="s">
        <v>207</v>
      </c>
      <c r="J6" s="132"/>
      <c r="K6" s="131" t="s">
        <v>208</v>
      </c>
      <c r="L6" s="132"/>
      <c r="M6" s="131" t="s">
        <v>209</v>
      </c>
      <c r="N6" s="133"/>
      <c r="O6" s="151"/>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53"/>
      <c r="E11" s="22"/>
      <c r="F11" s="32"/>
      <c r="G11" s="25"/>
      <c r="H11" s="32"/>
      <c r="I11" s="25"/>
      <c r="J11" s="32"/>
      <c r="K11" s="25"/>
      <c r="L11" s="32"/>
      <c r="M11" s="25"/>
      <c r="N11" s="62"/>
      <c r="P11" s="58" t="str">
        <f t="shared" ref="P11:P74" si="0">IF(ISBLANK(B11),A11,B11)</f>
        <v>Strategy</v>
      </c>
    </row>
    <row r="12" spans="1:23" ht="22.5" customHeight="1">
      <c r="A12" s="63" t="s">
        <v>35</v>
      </c>
      <c r="B12" s="92" t="s">
        <v>210</v>
      </c>
      <c r="C12" s="93"/>
      <c r="D12" s="51">
        <f>'Bidder 1-5'!D12</f>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37</v>
      </c>
      <c r="B13" s="94" t="s">
        <v>38</v>
      </c>
      <c r="C13" s="95"/>
      <c r="D13" s="81">
        <f>'Bidder 1-5'!D13</f>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52">
        <f>'Bidder 1-5'!D14</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53"/>
      <c r="E15" s="22"/>
      <c r="F15" s="29"/>
      <c r="G15" s="22"/>
      <c r="H15" s="29"/>
      <c r="I15" s="22"/>
      <c r="J15" s="29"/>
      <c r="K15" s="22"/>
      <c r="L15" s="29"/>
      <c r="M15" s="22"/>
      <c r="N15" s="69"/>
      <c r="P15" s="58" t="str">
        <f t="shared" si="0"/>
        <v>Cooperation</v>
      </c>
    </row>
    <row r="16" spans="1:23" ht="22.5" customHeight="1">
      <c r="A16" s="63" t="s">
        <v>42</v>
      </c>
      <c r="B16" s="92" t="s">
        <v>43</v>
      </c>
      <c r="C16" s="93"/>
      <c r="D16" s="51">
        <f>'Bidder 1-5'!D16</f>
        <v>0.03</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211</v>
      </c>
      <c r="C17" s="95"/>
      <c r="D17" s="51">
        <f>'Bidder 1-5'!D17</f>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46</v>
      </c>
      <c r="B18" s="115"/>
      <c r="C18" s="116"/>
      <c r="D18" s="52">
        <f>'Bidder 1-5'!D18</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53"/>
      <c r="E19" s="22"/>
      <c r="F19" s="29"/>
      <c r="G19" s="22"/>
      <c r="H19" s="29"/>
      <c r="I19" s="22"/>
      <c r="J19" s="29"/>
      <c r="K19" s="22"/>
      <c r="L19" s="29"/>
      <c r="M19" s="22"/>
      <c r="N19" s="69"/>
      <c r="P19" s="58" t="str">
        <f t="shared" si="0"/>
        <v>Steering structure</v>
      </c>
    </row>
    <row r="20" spans="1:16" ht="22.5" customHeight="1">
      <c r="A20" s="63" t="s">
        <v>49</v>
      </c>
      <c r="B20" s="92" t="s">
        <v>212</v>
      </c>
      <c r="C20" s="93"/>
      <c r="D20" s="51">
        <f>'Bidder 1-5'!D20</f>
        <v>0.02</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51</v>
      </c>
      <c r="B21" s="94" t="s">
        <v>52</v>
      </c>
      <c r="C21" s="95"/>
      <c r="D21" s="51">
        <f>'Bidder 1-5'!D21</f>
        <v>0.04</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52">
        <f>'Bidder 1-5'!D22</f>
        <v>0.06</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53"/>
      <c r="E23" s="22"/>
      <c r="F23" s="29"/>
      <c r="G23" s="22"/>
      <c r="H23" s="29"/>
      <c r="I23" s="22"/>
      <c r="J23" s="29"/>
      <c r="K23" s="22"/>
      <c r="L23" s="29"/>
      <c r="M23" s="22"/>
      <c r="N23" s="69"/>
      <c r="P23" s="58" t="str">
        <f t="shared" si="0"/>
        <v>Processes</v>
      </c>
    </row>
    <row r="24" spans="1:16" ht="22.5" customHeight="1">
      <c r="A24" s="63" t="s">
        <v>56</v>
      </c>
      <c r="B24" s="92" t="s">
        <v>213</v>
      </c>
      <c r="C24" s="93"/>
      <c r="D24" s="51">
        <f>'Bidder 1-5'!D24</f>
        <v>0.04</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58</v>
      </c>
      <c r="B25" s="94" t="s">
        <v>214</v>
      </c>
      <c r="C25" s="95"/>
      <c r="D25" s="51">
        <f>'Bidder 1-5'!D25</f>
        <v>0.06</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60</v>
      </c>
      <c r="B26" s="115"/>
      <c r="C26" s="116"/>
      <c r="D26" s="52">
        <f>'Bidder 1-5'!D26</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53"/>
      <c r="E27" s="22"/>
      <c r="F27" s="29"/>
      <c r="G27" s="22"/>
      <c r="H27" s="29"/>
      <c r="I27" s="22"/>
      <c r="J27" s="29"/>
      <c r="K27" s="22"/>
      <c r="L27" s="29"/>
      <c r="M27" s="22"/>
      <c r="N27" s="69"/>
      <c r="P27" s="58" t="str">
        <f t="shared" si="0"/>
        <v>Learning and innovation</v>
      </c>
    </row>
    <row r="28" spans="1:16" ht="22.5" customHeight="1">
      <c r="A28" s="63" t="s">
        <v>63</v>
      </c>
      <c r="B28" s="92" t="s">
        <v>215</v>
      </c>
      <c r="C28" s="93"/>
      <c r="D28" s="51">
        <f>'Bidder 1-5'!D28</f>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65</v>
      </c>
      <c r="B29" s="94" t="s">
        <v>216</v>
      </c>
      <c r="C29" s="95"/>
      <c r="D29" s="51">
        <f>'Bidder 1-5'!D29</f>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67</v>
      </c>
      <c r="B30" s="115"/>
      <c r="C30" s="116"/>
      <c r="D30" s="52">
        <f>'Bidder 1-5'!D30</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53"/>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51">
        <f>'Bidder 1-5'!D32</f>
        <v>0.03</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3" t="s">
        <v>73</v>
      </c>
      <c r="C33" s="154"/>
      <c r="D33" s="51">
        <f>'Bidder 1-5'!D33</f>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51">
        <f>'Bidder 1-5'!D34</f>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52">
        <f>'Bidder 1-5'!D35</f>
        <v>0.09</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52">
        <f>'Bidder 1-5'!D36</f>
        <v>0.02</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52">
        <f>'Bidder 1-5'!D37</f>
        <v>0.45000000000000007</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5"/>
      <c r="E39" s="33"/>
      <c r="F39" s="29"/>
      <c r="G39" s="33"/>
      <c r="H39" s="29"/>
      <c r="I39" s="33"/>
      <c r="J39" s="29"/>
      <c r="K39" s="33"/>
      <c r="L39" s="29"/>
      <c r="M39" s="33"/>
      <c r="N39" s="69"/>
      <c r="P39" s="58" t="str">
        <f t="shared" si="0"/>
        <v>Team leader (in accordance with ToR provisions/criteria)</v>
      </c>
    </row>
    <row r="40" spans="1:16" ht="11.25">
      <c r="A40" s="71" t="s">
        <v>84</v>
      </c>
      <c r="B40" s="102" t="s">
        <v>217</v>
      </c>
      <c r="C40" s="103"/>
      <c r="D40" s="51">
        <f>'Bidder 1-5'!D40</f>
        <v>0.01</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86</v>
      </c>
      <c r="B41" s="102" t="s">
        <v>123</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88</v>
      </c>
      <c r="B42" s="112" t="s">
        <v>218</v>
      </c>
      <c r="C42" s="113"/>
      <c r="D42" s="51">
        <f>'Bidder 1-5'!D42</f>
        <v>0.04</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90</v>
      </c>
      <c r="B43" s="112" t="s">
        <v>219</v>
      </c>
      <c r="C43" s="113"/>
      <c r="D43" s="51">
        <f>'Bidder 1-5'!D43</f>
        <v>0.08</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92</v>
      </c>
      <c r="B44" s="102" t="s">
        <v>112</v>
      </c>
      <c r="C44" s="103"/>
      <c r="D44" s="51">
        <f>'Bidder 1-5'!D44</f>
        <v>0.04</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94</v>
      </c>
      <c r="B45" s="112" t="s">
        <v>130</v>
      </c>
      <c r="C45" s="113"/>
      <c r="D45" s="51">
        <f>'Bidder 1-5'!D45</f>
        <v>0.02</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96</v>
      </c>
      <c r="B46" s="142" t="s">
        <v>97</v>
      </c>
      <c r="C46" s="143"/>
      <c r="D46" s="51">
        <f>'Bidder 1-5'!D46</f>
        <v>0</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98</v>
      </c>
      <c r="B47" s="144" t="s">
        <v>99</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52">
        <f>'Bidder 1-5'!D48</f>
        <v>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101</v>
      </c>
      <c r="B49" s="108" t="s">
        <v>220</v>
      </c>
      <c r="C49" s="109"/>
      <c r="D49" s="55"/>
      <c r="E49" s="33"/>
      <c r="F49" s="29"/>
      <c r="G49" s="33"/>
      <c r="H49" s="29"/>
      <c r="I49" s="33"/>
      <c r="J49" s="29"/>
      <c r="K49" s="33"/>
      <c r="L49" s="29"/>
      <c r="M49" s="33"/>
      <c r="N49" s="69"/>
      <c r="P49" s="58" t="str">
        <f t="shared" si="0"/>
        <v>Expert 1 (in accordance with ToR provisions/criteria)</v>
      </c>
    </row>
    <row r="50" spans="1:16" ht="11.25">
      <c r="A50" s="71" t="s">
        <v>103</v>
      </c>
      <c r="B50" s="102" t="s">
        <v>217</v>
      </c>
      <c r="C50" s="103"/>
      <c r="D50" s="51">
        <f>'Bidder 1-5'!D50</f>
        <v>0.01</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105</v>
      </c>
      <c r="B51" s="102" t="s">
        <v>123</v>
      </c>
      <c r="C51" s="103"/>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107</v>
      </c>
      <c r="B52" s="112" t="s">
        <v>218</v>
      </c>
      <c r="C52" s="113"/>
      <c r="D52" s="80">
        <f>'Bidder 1-5'!D52</f>
        <v>0.03</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109</v>
      </c>
      <c r="B53" s="112" t="s">
        <v>219</v>
      </c>
      <c r="C53" s="113"/>
      <c r="D53" s="51">
        <f>'Bidder 1-5'!D53</f>
        <v>0.03</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111</v>
      </c>
      <c r="B54" s="102" t="s">
        <v>112</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113</v>
      </c>
      <c r="B55" s="112" t="s">
        <v>130</v>
      </c>
      <c r="C55" s="113"/>
      <c r="D55" s="51">
        <f>'Bidder 1-5'!D55</f>
        <v>0.02</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115</v>
      </c>
      <c r="B56" s="142" t="s">
        <v>97</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116</v>
      </c>
      <c r="B57" s="144" t="s">
        <v>99</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117</v>
      </c>
      <c r="B58" s="115"/>
      <c r="C58" s="116"/>
      <c r="D58" s="52">
        <f>'Bidder 1-5'!D58</f>
        <v>0.1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118</v>
      </c>
      <c r="B59" s="108" t="s">
        <v>221</v>
      </c>
      <c r="C59" s="109"/>
      <c r="D59" s="55"/>
      <c r="E59" s="33"/>
      <c r="F59" s="29"/>
      <c r="G59" s="33"/>
      <c r="H59" s="29"/>
      <c r="I59" s="33"/>
      <c r="J59" s="29"/>
      <c r="K59" s="33"/>
      <c r="L59" s="29"/>
      <c r="M59" s="33"/>
      <c r="N59" s="69"/>
      <c r="P59" s="58" t="str">
        <f t="shared" si="0"/>
        <v>Expert 2 (in accordance with ToR provisions/criteria)</v>
      </c>
    </row>
    <row r="60" spans="1:16" ht="11.25">
      <c r="A60" s="71" t="s">
        <v>120</v>
      </c>
      <c r="B60" s="102" t="s">
        <v>217</v>
      </c>
      <c r="C60" s="103"/>
      <c r="D60" s="51">
        <f>'Bidder 1-5'!D60</f>
        <v>0.01</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122</v>
      </c>
      <c r="B61" s="102" t="s">
        <v>123</v>
      </c>
      <c r="C61" s="103"/>
      <c r="D61" s="51">
        <f>'Bidder 1-5'!D61</f>
        <v>0</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124</v>
      </c>
      <c r="B62" s="112" t="s">
        <v>218</v>
      </c>
      <c r="C62" s="113"/>
      <c r="D62" s="80">
        <f>'Bidder 1-5'!D62</f>
        <v>0.02</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126</v>
      </c>
      <c r="B63" s="112" t="s">
        <v>219</v>
      </c>
      <c r="C63" s="113"/>
      <c r="D63" s="51">
        <f>'Bidder 1-5'!D63</f>
        <v>0.04</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128</v>
      </c>
      <c r="B64" s="102" t="s">
        <v>112</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129</v>
      </c>
      <c r="B65" s="112" t="s">
        <v>130</v>
      </c>
      <c r="C65" s="113"/>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131</v>
      </c>
      <c r="B66" s="142" t="s">
        <v>97</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132</v>
      </c>
      <c r="B67" s="144" t="s">
        <v>99</v>
      </c>
      <c r="C67" s="145"/>
      <c r="D67" s="80">
        <f>'Bidder 1-5'!D67</f>
        <v>0.01</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134</v>
      </c>
      <c r="B68" s="115"/>
      <c r="C68" s="116"/>
      <c r="D68" s="52">
        <f>'Bidder 1-5'!D68</f>
        <v>0.08</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135</v>
      </c>
      <c r="B69" s="108" t="s">
        <v>222</v>
      </c>
      <c r="C69" s="109"/>
      <c r="D69" s="55"/>
      <c r="E69" s="33"/>
      <c r="F69" s="29"/>
      <c r="G69" s="33"/>
      <c r="H69" s="29"/>
      <c r="I69" s="33"/>
      <c r="J69" s="29"/>
      <c r="K69" s="33"/>
      <c r="L69" s="29"/>
      <c r="M69" s="33"/>
      <c r="N69" s="69"/>
      <c r="P69" s="58" t="str">
        <f t="shared" si="0"/>
        <v>Expert 3 (in accordance with ToR provisions/criteria)</v>
      </c>
    </row>
    <row r="70" spans="1:16" ht="11.25">
      <c r="A70" s="71" t="s">
        <v>137</v>
      </c>
      <c r="B70" s="102" t="s">
        <v>217</v>
      </c>
      <c r="C70" s="103"/>
      <c r="D70" s="51">
        <f>'Bidder 1-5'!D70</f>
        <v>0.01</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139</v>
      </c>
      <c r="B71" s="102" t="s">
        <v>123</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140</v>
      </c>
      <c r="B72" s="112" t="s">
        <v>218</v>
      </c>
      <c r="C72" s="113"/>
      <c r="D72" s="80">
        <f>'Bidder 1-5'!D72</f>
        <v>0.02</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142</v>
      </c>
      <c r="B73" s="112" t="s">
        <v>219</v>
      </c>
      <c r="C73" s="113"/>
      <c r="D73" s="51">
        <f>'Bidder 1-5'!D73</f>
        <v>0.03</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144</v>
      </c>
      <c r="B74" s="102" t="s">
        <v>112</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145</v>
      </c>
      <c r="B75" s="112" t="s">
        <v>130</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146</v>
      </c>
      <c r="B76" s="142" t="s">
        <v>97</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147</v>
      </c>
      <c r="B77" s="144" t="s">
        <v>99</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148</v>
      </c>
      <c r="B78" s="115"/>
      <c r="C78" s="116"/>
      <c r="D78" s="52">
        <f>'Bidder 1-5'!D78</f>
        <v>0.06</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149</v>
      </c>
      <c r="B79" s="108" t="s">
        <v>223</v>
      </c>
      <c r="C79" s="109"/>
      <c r="D79" s="55"/>
      <c r="E79" s="33"/>
      <c r="F79" s="29"/>
      <c r="G79" s="33"/>
      <c r="H79" s="29"/>
      <c r="I79" s="33"/>
      <c r="J79" s="29"/>
      <c r="K79" s="33"/>
      <c r="L79" s="29"/>
      <c r="M79" s="33"/>
      <c r="N79" s="69"/>
      <c r="P79" s="58" t="str">
        <f t="shared" si="17"/>
        <v>Expert 4 (in accordance with ToR provisions/criteria)</v>
      </c>
    </row>
    <row r="80" spans="1:16" ht="11.25">
      <c r="A80" s="71" t="s">
        <v>151</v>
      </c>
      <c r="B80" s="102" t="s">
        <v>217</v>
      </c>
      <c r="C80" s="103"/>
      <c r="D80" s="51">
        <f>'Bidder 1-5'!D80</f>
        <v>0.01</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153</v>
      </c>
      <c r="B81" s="102" t="s">
        <v>123</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154</v>
      </c>
      <c r="B82" s="112" t="s">
        <v>218</v>
      </c>
      <c r="C82" s="113"/>
      <c r="D82" s="80">
        <f>'Bidder 1-5'!D82</f>
        <v>0.02</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156</v>
      </c>
      <c r="B83" s="112" t="s">
        <v>219</v>
      </c>
      <c r="C83" s="113"/>
      <c r="D83" s="51">
        <f>'Bidder 1-5'!D83</f>
        <v>0.02</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158</v>
      </c>
      <c r="B84" s="102" t="s">
        <v>112</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159</v>
      </c>
      <c r="B85" s="112" t="s">
        <v>130</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160</v>
      </c>
      <c r="B86" s="142" t="s">
        <v>97</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161</v>
      </c>
      <c r="B87" s="144" t="s">
        <v>99</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162</v>
      </c>
      <c r="B88" s="115"/>
      <c r="C88" s="116"/>
      <c r="D88" s="52">
        <f>'Bidder 1-5'!D88</f>
        <v>0.05</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163</v>
      </c>
      <c r="B89" s="108" t="s">
        <v>224</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164</v>
      </c>
      <c r="B90" s="102" t="s">
        <v>217</v>
      </c>
      <c r="C90" s="103"/>
      <c r="D90" s="51">
        <f>'Bidder 1-5'!D90</f>
        <v>0.01</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166</v>
      </c>
      <c r="B91" s="102" t="s">
        <v>123</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167</v>
      </c>
      <c r="B92" s="112" t="s">
        <v>218</v>
      </c>
      <c r="C92" s="113"/>
      <c r="D92" s="51">
        <f>'Bidder 1-5'!D92</f>
        <v>0.02</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169</v>
      </c>
      <c r="B93" s="112" t="s">
        <v>219</v>
      </c>
      <c r="C93" s="113"/>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171</v>
      </c>
      <c r="B94" s="112" t="s">
        <v>130</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172</v>
      </c>
      <c r="B95" s="112" t="s">
        <v>97</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173</v>
      </c>
      <c r="B96" s="144" t="s">
        <v>99</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174</v>
      </c>
      <c r="B97" s="115"/>
      <c r="C97" s="116"/>
      <c r="D97" s="52">
        <f>'Bidder 1-5'!D97</f>
        <v>0.03</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175</v>
      </c>
      <c r="B98" s="108" t="s">
        <v>176</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177</v>
      </c>
      <c r="B99" s="102" t="s">
        <v>217</v>
      </c>
      <c r="C99" s="103"/>
      <c r="D99" s="51">
        <f>'Bidder 1-5'!D99</f>
        <v>0.01</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178</v>
      </c>
      <c r="B100" s="102" t="s">
        <v>123</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179</v>
      </c>
      <c r="B101" s="112" t="s">
        <v>218</v>
      </c>
      <c r="C101" s="113"/>
      <c r="D101" s="51">
        <f>'Bidder 1-5'!D101</f>
        <v>0.02</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181</v>
      </c>
      <c r="B102" s="112" t="s">
        <v>219</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183</v>
      </c>
      <c r="B103" s="112" t="s">
        <v>130</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184</v>
      </c>
      <c r="B104" s="112" t="s">
        <v>97</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185</v>
      </c>
      <c r="B105" s="144" t="s">
        <v>99</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186</v>
      </c>
      <c r="B106" s="115"/>
      <c r="C106" s="116"/>
      <c r="D106" s="52">
        <f>'Bidder 1-5'!D106</f>
        <v>0.03</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187</v>
      </c>
      <c r="B107" s="108" t="s">
        <v>188</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189</v>
      </c>
      <c r="B108" s="92" t="s">
        <v>190</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191</v>
      </c>
      <c r="B109" s="90" t="s">
        <v>192</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193</v>
      </c>
      <c r="B110" s="148" t="s">
        <v>194</v>
      </c>
      <c r="C110" s="149"/>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195</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196</v>
      </c>
      <c r="B112" s="123"/>
      <c r="C112" s="124"/>
      <c r="D112" s="52">
        <f>'Bidder 1-5'!D112</f>
        <v>0.55000000000000004</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197</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198</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199</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200</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5"/>
      <c r="J118" s="155"/>
      <c r="K118" s="155"/>
      <c r="L118" s="155"/>
      <c r="M118" s="155"/>
      <c r="N118" s="155"/>
    </row>
    <row r="119" spans="1:16" ht="12" customHeight="1">
      <c r="B119" s="89"/>
      <c r="E119" s="2"/>
      <c r="G119" s="2"/>
      <c r="I119" s="114" t="s">
        <v>201</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8BCA80377A71A4F8D7B772AF9880ADF" ma:contentTypeVersion="9" ma:contentTypeDescription="Ein neues Dokument erstellen." ma:contentTypeScope="" ma:versionID="031879441ff20ce33fb1c52b1b310186">
  <xsd:schema xmlns:xsd="http://www.w3.org/2001/XMLSchema" xmlns:xs="http://www.w3.org/2001/XMLSchema" xmlns:p="http://schemas.microsoft.com/office/2006/metadata/properties" xmlns:ns2="3becf5a6-351e-485e-bf8e-4b9d897db52c" targetNamespace="http://schemas.microsoft.com/office/2006/metadata/properties" ma:root="true" ma:fieldsID="664e39c15698c127621ab7ad149dede4" ns2:_="">
    <xsd:import namespace="3becf5a6-351e-485e-bf8e-4b9d897db5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cf5a6-351e-485e-bf8e-4b9d897db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78993-7CF6-4534-8C18-423C507F915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DC92A80-2E20-4499-A68E-324F7CBDCB4B}">
  <ds:schemaRefs>
    <ds:schemaRef ds:uri="http://schemas.microsoft.com/sharepoint/v3/contenttype/forms"/>
  </ds:schemaRefs>
</ds:datastoreItem>
</file>

<file path=customXml/itemProps3.xml><?xml version="1.0" encoding="utf-8"?>
<ds:datastoreItem xmlns:ds="http://schemas.openxmlformats.org/officeDocument/2006/customXml" ds:itemID="{71F77C39-C464-40F7-8340-5ED4290490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cf5a6-351e-485e-bf8e-4b9d897db5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Sanjay Dhar</dc:creator>
  <cp:keywords/>
  <dc:description/>
  <cp:lastModifiedBy>kamna swami</cp:lastModifiedBy>
  <cp:revision/>
  <dcterms:created xsi:type="dcterms:W3CDTF">2001-02-21T08:54:43Z</dcterms:created>
  <dcterms:modified xsi:type="dcterms:W3CDTF">2020-08-24T16:01:14Z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0x01010088BCA80377A71A4F8D7B772AF9880ADF</vt:lpwstr>
  </property>
</Properties>
</file>