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SEWOH-SHIBA\Analysis evaluation cotton in india\"/>
    </mc:Choice>
  </mc:AlternateContent>
  <xr:revisionPtr revIDLastSave="0" documentId="13_ncr:1_{E8EE8ABC-EE73-4C58-BFDC-3EEE3ACAECD9}" xr6:coauthVersionLast="41" xr6:coauthVersionMax="45"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H41" i="15" s="1"/>
  <c r="D42" i="15"/>
  <c r="J42" i="15" s="1"/>
  <c r="D43" i="15"/>
  <c r="N43" i="15" s="1"/>
  <c r="D44" i="15"/>
  <c r="N44" i="15" s="1"/>
  <c r="D45" i="15"/>
  <c r="N45" i="15" s="1"/>
  <c r="D46" i="15"/>
  <c r="D47" i="15"/>
  <c r="N47" i="15" s="1"/>
  <c r="D48" i="10"/>
  <c r="D48" i="15" s="1"/>
  <c r="D50" i="15"/>
  <c r="F50" i="15" s="1"/>
  <c r="D51" i="15"/>
  <c r="D52" i="15"/>
  <c r="N52" i="15" s="1"/>
  <c r="D53" i="15"/>
  <c r="N53" i="15" s="1"/>
  <c r="D54" i="15"/>
  <c r="D55" i="15"/>
  <c r="H55" i="15" s="1"/>
  <c r="D56" i="15"/>
  <c r="N56" i="15" s="1"/>
  <c r="D57" i="15"/>
  <c r="D58" i="10"/>
  <c r="D58" i="15" s="1"/>
  <c r="D60" i="15"/>
  <c r="H60" i="15" s="1"/>
  <c r="D61" i="15"/>
  <c r="N61" i="15" s="1"/>
  <c r="D62" i="15"/>
  <c r="F62" i="15" s="1"/>
  <c r="D63" i="15"/>
  <c r="D64" i="15"/>
  <c r="H64" i="15" s="1"/>
  <c r="D65" i="15"/>
  <c r="F65" i="15" s="1"/>
  <c r="D66" i="15"/>
  <c r="D67" i="15"/>
  <c r="F67" i="15" s="1"/>
  <c r="D68" i="10"/>
  <c r="D70" i="15"/>
  <c r="J70" i="15" s="1"/>
  <c r="D71" i="15"/>
  <c r="D72" i="15"/>
  <c r="J72" i="15" s="1"/>
  <c r="D73" i="15"/>
  <c r="D74" i="15"/>
  <c r="J74" i="15" s="1"/>
  <c r="D75" i="15"/>
  <c r="N75" i="15" s="1"/>
  <c r="D76" i="15"/>
  <c r="J76" i="15" s="1"/>
  <c r="D77" i="15"/>
  <c r="D78" i="10"/>
  <c r="D78" i="15" s="1"/>
  <c r="D80" i="15"/>
  <c r="N80" i="15" s="1"/>
  <c r="D81" i="15"/>
  <c r="D82" i="15"/>
  <c r="D83" i="15"/>
  <c r="N83" i="15" s="1"/>
  <c r="D84" i="15"/>
  <c r="N84" i="15" s="1"/>
  <c r="D85" i="15"/>
  <c r="N85" i="15" s="1"/>
  <c r="D86" i="15"/>
  <c r="J86" i="15" s="1"/>
  <c r="D87" i="15"/>
  <c r="F87" i="15" s="1"/>
  <c r="D88" i="10"/>
  <c r="D88" i="15"/>
  <c r="D90" i="15"/>
  <c r="N90" i="15" s="1"/>
  <c r="D91" i="15"/>
  <c r="L91" i="15" s="1"/>
  <c r="D92" i="15"/>
  <c r="N92" i="15" s="1"/>
  <c r="D93" i="15"/>
  <c r="J93" i="15" s="1"/>
  <c r="D94" i="15"/>
  <c r="N94" i="15" s="1"/>
  <c r="D95" i="15"/>
  <c r="N95" i="15" s="1"/>
  <c r="D96" i="15"/>
  <c r="N96" i="15" s="1"/>
  <c r="D97" i="10"/>
  <c r="D97" i="15" s="1"/>
  <c r="D99" i="15"/>
  <c r="D100" i="15"/>
  <c r="L100" i="15" s="1"/>
  <c r="D101" i="15"/>
  <c r="D102" i="15"/>
  <c r="F102" i="15" s="1"/>
  <c r="D103" i="15"/>
  <c r="J103" i="15" s="1"/>
  <c r="D104" i="15"/>
  <c r="L104" i="15" s="1"/>
  <c r="D105" i="15"/>
  <c r="D106" i="10"/>
  <c r="D106" i="15"/>
  <c r="D108" i="15"/>
  <c r="N108" i="15" s="1"/>
  <c r="D109" i="15"/>
  <c r="D110" i="15"/>
  <c r="N110" i="15" s="1"/>
  <c r="D111" i="10"/>
  <c r="D111" i="15" s="1"/>
  <c r="D14" i="10"/>
  <c r="D14" i="15" s="1"/>
  <c r="D18" i="10"/>
  <c r="D22" i="10"/>
  <c r="D22" i="15" s="1"/>
  <c r="D26" i="10"/>
  <c r="D26" i="15" s="1"/>
  <c r="D30" i="10"/>
  <c r="D30" i="15" s="1"/>
  <c r="D35" i="10"/>
  <c r="D35" i="15" s="1"/>
  <c r="D12" i="15"/>
  <c r="N12" i="15" s="1"/>
  <c r="D13" i="15"/>
  <c r="N13" i="15" s="1"/>
  <c r="D16" i="15"/>
  <c r="D17" i="15"/>
  <c r="J17" i="15" s="1"/>
  <c r="D18" i="15"/>
  <c r="D20" i="15"/>
  <c r="H20" i="15" s="1"/>
  <c r="D21" i="15"/>
  <c r="L21" i="15" s="1"/>
  <c r="D24" i="15"/>
  <c r="L24" i="15" s="1"/>
  <c r="D25" i="15"/>
  <c r="J25" i="15" s="1"/>
  <c r="D28" i="15"/>
  <c r="L28" i="15" s="1"/>
  <c r="D29" i="15"/>
  <c r="D32" i="15"/>
  <c r="N32" i="15" s="1"/>
  <c r="D33" i="15"/>
  <c r="N33" i="15" s="1"/>
  <c r="D34" i="15"/>
  <c r="H34" i="15" s="1"/>
  <c r="D36" i="15"/>
  <c r="J36" i="15" s="1"/>
  <c r="M4" i="15"/>
  <c r="M3" i="15"/>
  <c r="M2" i="15"/>
  <c r="G3" i="15"/>
  <c r="C3" i="15"/>
  <c r="C4" i="15"/>
  <c r="C5" i="15"/>
  <c r="C2" i="15"/>
  <c r="P115" i="15"/>
  <c r="P114" i="15"/>
  <c r="P113" i="15"/>
  <c r="P112" i="15"/>
  <c r="P111" i="15"/>
  <c r="P110" i="15"/>
  <c r="L110" i="15"/>
  <c r="H110" i="15"/>
  <c r="P109" i="15"/>
  <c r="N109" i="15"/>
  <c r="L109" i="15"/>
  <c r="J109" i="15"/>
  <c r="H109" i="15"/>
  <c r="F109" i="15"/>
  <c r="P108" i="15"/>
  <c r="P107" i="15"/>
  <c r="P106" i="15"/>
  <c r="P105" i="15"/>
  <c r="N105" i="15"/>
  <c r="L105" i="15"/>
  <c r="J105" i="15"/>
  <c r="H105" i="15"/>
  <c r="F105" i="15"/>
  <c r="P104" i="15"/>
  <c r="H104" i="15"/>
  <c r="P103" i="15"/>
  <c r="N103" i="15"/>
  <c r="L103" i="15"/>
  <c r="H103" i="15"/>
  <c r="F103" i="15"/>
  <c r="P102" i="15"/>
  <c r="H102" i="15"/>
  <c r="P101" i="15"/>
  <c r="N101" i="15"/>
  <c r="L101" i="15"/>
  <c r="J101" i="15"/>
  <c r="H101" i="15"/>
  <c r="F101" i="15"/>
  <c r="P100" i="15"/>
  <c r="J99" i="15"/>
  <c r="P99" i="15"/>
  <c r="N99" i="15"/>
  <c r="L99" i="15"/>
  <c r="H99" i="15"/>
  <c r="F99" i="15"/>
  <c r="P98" i="15"/>
  <c r="P97" i="15"/>
  <c r="P96" i="15"/>
  <c r="L96" i="15"/>
  <c r="J96" i="15"/>
  <c r="H96" i="15"/>
  <c r="P95" i="15"/>
  <c r="H95" i="15"/>
  <c r="P94" i="15"/>
  <c r="P93" i="15"/>
  <c r="N93" i="15"/>
  <c r="F93" i="15"/>
  <c r="P92" i="15"/>
  <c r="L92" i="15"/>
  <c r="J92" i="15"/>
  <c r="H92" i="15"/>
  <c r="P91" i="15"/>
  <c r="N91" i="15"/>
  <c r="F90" i="15"/>
  <c r="P90" i="15"/>
  <c r="L90" i="15"/>
  <c r="J90" i="15"/>
  <c r="H90" i="15"/>
  <c r="P89" i="15"/>
  <c r="P88" i="15"/>
  <c r="P87" i="15"/>
  <c r="P86" i="15"/>
  <c r="N86" i="15"/>
  <c r="L86" i="15"/>
  <c r="F86" i="15"/>
  <c r="P85" i="15"/>
  <c r="L85" i="15"/>
  <c r="H85" i="15"/>
  <c r="P84" i="15"/>
  <c r="L84" i="15"/>
  <c r="J84" i="15"/>
  <c r="H84" i="15"/>
  <c r="P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L76" i="15"/>
  <c r="H76" i="15"/>
  <c r="F76" i="15"/>
  <c r="P75" i="15"/>
  <c r="L75" i="15"/>
  <c r="J75" i="15"/>
  <c r="H75" i="15"/>
  <c r="F75" i="15"/>
  <c r="P74" i="15"/>
  <c r="P73" i="15"/>
  <c r="N73" i="15"/>
  <c r="L73" i="15"/>
  <c r="J73" i="15"/>
  <c r="H73" i="15"/>
  <c r="F73" i="15"/>
  <c r="P72" i="15"/>
  <c r="N72" i="15"/>
  <c r="F72" i="15"/>
  <c r="P71" i="15"/>
  <c r="N71" i="15"/>
  <c r="L71" i="15"/>
  <c r="J71" i="15"/>
  <c r="H71" i="15"/>
  <c r="F71" i="15"/>
  <c r="P70" i="15"/>
  <c r="P69" i="15"/>
  <c r="P68" i="15"/>
  <c r="P67" i="15"/>
  <c r="H67" i="15"/>
  <c r="P66" i="15"/>
  <c r="N66" i="15"/>
  <c r="L66" i="15"/>
  <c r="J66" i="15"/>
  <c r="H66" i="15"/>
  <c r="F66" i="15"/>
  <c r="P65" i="15"/>
  <c r="H65" i="15"/>
  <c r="P64" i="15"/>
  <c r="N64" i="15"/>
  <c r="L64" i="15"/>
  <c r="J64" i="15"/>
  <c r="F64" i="15"/>
  <c r="P63" i="15"/>
  <c r="N63" i="15"/>
  <c r="L63" i="15"/>
  <c r="J63" i="15"/>
  <c r="H63" i="15"/>
  <c r="F63" i="15"/>
  <c r="P62" i="15"/>
  <c r="H62" i="15"/>
  <c r="P61" i="15"/>
  <c r="J61" i="15"/>
  <c r="P60" i="15"/>
  <c r="J60" i="15"/>
  <c r="P59" i="15"/>
  <c r="P58" i="15"/>
  <c r="P57" i="15"/>
  <c r="N57" i="15"/>
  <c r="L57" i="15"/>
  <c r="J57" i="15"/>
  <c r="H57" i="15"/>
  <c r="F57" i="15"/>
  <c r="P56" i="15"/>
  <c r="J56" i="15"/>
  <c r="H56" i="15"/>
  <c r="P55" i="15"/>
  <c r="L55" i="15"/>
  <c r="J55" i="15"/>
  <c r="F55" i="15"/>
  <c r="P54" i="15"/>
  <c r="N54" i="15"/>
  <c r="L54" i="15"/>
  <c r="J54" i="15"/>
  <c r="H54" i="15"/>
  <c r="F54" i="15"/>
  <c r="P53" i="15"/>
  <c r="P52" i="15"/>
  <c r="P51" i="15"/>
  <c r="N51" i="15"/>
  <c r="L51" i="15"/>
  <c r="J51" i="15"/>
  <c r="H51" i="15"/>
  <c r="H50" i="15"/>
  <c r="F51" i="15"/>
  <c r="P50" i="15"/>
  <c r="N50" i="15"/>
  <c r="L50" i="15"/>
  <c r="J50" i="15"/>
  <c r="P49" i="15"/>
  <c r="P48" i="15"/>
  <c r="P47" i="15"/>
  <c r="P46" i="15"/>
  <c r="N46" i="15"/>
  <c r="L46" i="15"/>
  <c r="J46" i="15"/>
  <c r="H46" i="15"/>
  <c r="F46" i="15"/>
  <c r="P45" i="15"/>
  <c r="P44" i="15"/>
  <c r="P43" i="15"/>
  <c r="P42" i="15"/>
  <c r="H42" i="15"/>
  <c r="P41" i="15"/>
  <c r="P40" i="15"/>
  <c r="N40" i="15"/>
  <c r="L40" i="15"/>
  <c r="J40" i="15"/>
  <c r="H40" i="15"/>
  <c r="F40" i="15"/>
  <c r="P39" i="15"/>
  <c r="P38" i="15"/>
  <c r="P37" i="15"/>
  <c r="P36" i="15"/>
  <c r="P35" i="15"/>
  <c r="P34" i="15"/>
  <c r="J34" i="15"/>
  <c r="P33" i="15"/>
  <c r="P32" i="15"/>
  <c r="H32" i="15"/>
  <c r="P31" i="15"/>
  <c r="P30" i="15"/>
  <c r="P29" i="15"/>
  <c r="N29" i="15"/>
  <c r="N28" i="15"/>
  <c r="L29" i="15"/>
  <c r="J29" i="15"/>
  <c r="H29" i="15"/>
  <c r="F29" i="15"/>
  <c r="F28" i="15"/>
  <c r="P28" i="15"/>
  <c r="J28" i="15"/>
  <c r="P27" i="15"/>
  <c r="P26" i="15"/>
  <c r="P25" i="15"/>
  <c r="L25" i="15"/>
  <c r="P24" i="15"/>
  <c r="N24" i="15"/>
  <c r="J24" i="15"/>
  <c r="H24" i="15"/>
  <c r="F24" i="15"/>
  <c r="P23" i="15"/>
  <c r="P22" i="15"/>
  <c r="P21" i="15"/>
  <c r="N21" i="15"/>
  <c r="P20" i="15"/>
  <c r="P19" i="15"/>
  <c r="P18" i="15"/>
  <c r="P17" i="15"/>
  <c r="N17" i="15"/>
  <c r="L17" i="15"/>
  <c r="H17" i="15"/>
  <c r="F17" i="15"/>
  <c r="P16" i="15"/>
  <c r="N16" i="15"/>
  <c r="L16" i="15"/>
  <c r="J16" i="15"/>
  <c r="J18" i="15" s="1"/>
  <c r="H16" i="15"/>
  <c r="F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30" i="10" s="1"/>
  <c r="L25" i="10"/>
  <c r="L24" i="10"/>
  <c r="L21" i="10"/>
  <c r="L20" i="10"/>
  <c r="L22" i="10" s="1"/>
  <c r="L17" i="10"/>
  <c r="L18" i="10" s="1"/>
  <c r="L16" i="10"/>
  <c r="L13" i="10"/>
  <c r="L12" i="10"/>
  <c r="L14" i="10" s="1"/>
  <c r="J36" i="10"/>
  <c r="J34" i="10"/>
  <c r="J33" i="10"/>
  <c r="J32" i="10"/>
  <c r="J29" i="10"/>
  <c r="J28" i="10"/>
  <c r="J25" i="10"/>
  <c r="J24" i="10"/>
  <c r="J26" i="10" s="1"/>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8" i="10" s="1"/>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H88" i="10"/>
  <c r="N30" i="10"/>
  <c r="J18" i="10"/>
  <c r="H18" i="10"/>
  <c r="F18" i="10"/>
  <c r="L42" i="15" l="1"/>
  <c r="F14" i="10"/>
  <c r="F22" i="10"/>
  <c r="F111" i="10"/>
  <c r="N78" i="10"/>
  <c r="N88" i="10"/>
  <c r="N106" i="10"/>
  <c r="N26" i="10"/>
  <c r="H18" i="15"/>
  <c r="L56" i="15"/>
  <c r="L74" i="15"/>
  <c r="N74" i="15"/>
  <c r="F91" i="15"/>
  <c r="J22" i="10"/>
  <c r="J91" i="15"/>
  <c r="F100" i="15"/>
  <c r="N22" i="15"/>
  <c r="F78" i="10"/>
  <c r="F106" i="10"/>
  <c r="J88" i="10"/>
  <c r="J106" i="10"/>
  <c r="L106" i="10"/>
  <c r="N111" i="10"/>
  <c r="N20" i="15"/>
  <c r="L65" i="15"/>
  <c r="L83" i="15"/>
  <c r="L88" i="15" s="1"/>
  <c r="J100" i="15"/>
  <c r="H68" i="10"/>
  <c r="H26" i="10"/>
  <c r="J30" i="10"/>
  <c r="F108" i="15"/>
  <c r="J106" i="15"/>
  <c r="J43" i="15"/>
  <c r="F83" i="15"/>
  <c r="J102" i="15"/>
  <c r="J108" i="15"/>
  <c r="N18" i="15"/>
  <c r="F25" i="15"/>
  <c r="F26" i="15" s="1"/>
  <c r="N41" i="15"/>
  <c r="F61" i="15"/>
  <c r="L67" i="15"/>
  <c r="H74" i="15"/>
  <c r="H83" i="15"/>
  <c r="H86" i="15"/>
  <c r="L87" i="15"/>
  <c r="L102" i="15"/>
  <c r="L106" i="15" s="1"/>
  <c r="J41" i="15"/>
  <c r="H43" i="15"/>
  <c r="N70" i="15"/>
  <c r="H87" i="15"/>
  <c r="N111" i="15"/>
  <c r="J30" i="15"/>
  <c r="L41" i="15"/>
  <c r="J67" i="15"/>
  <c r="F74" i="15"/>
  <c r="J87" i="15"/>
  <c r="H25" i="15"/>
  <c r="F30" i="15"/>
  <c r="F47" i="15"/>
  <c r="H61" i="15"/>
  <c r="N67" i="15"/>
  <c r="J83" i="15"/>
  <c r="F85" i="15"/>
  <c r="N87" i="15"/>
  <c r="N88" i="15" s="1"/>
  <c r="F95" i="15"/>
  <c r="N102" i="15"/>
  <c r="F104" i="15"/>
  <c r="L108" i="15"/>
  <c r="L111" i="15" s="1"/>
  <c r="F110" i="15"/>
  <c r="F111" i="15" s="1"/>
  <c r="H47" i="15"/>
  <c r="L61" i="15"/>
  <c r="J85" i="15"/>
  <c r="H91" i="15"/>
  <c r="J95" i="15"/>
  <c r="J104" i="15"/>
  <c r="J110" i="15"/>
  <c r="F13" i="15"/>
  <c r="N25" i="15"/>
  <c r="N26" i="15" s="1"/>
  <c r="J47" i="15"/>
  <c r="F41" i="15"/>
  <c r="L47" i="15"/>
  <c r="L95" i="15"/>
  <c r="N104" i="15"/>
  <c r="F18" i="15"/>
  <c r="J33" i="15"/>
  <c r="F43" i="15"/>
  <c r="H52" i="15"/>
  <c r="N65" i="15"/>
  <c r="L70" i="15"/>
  <c r="L78" i="15" s="1"/>
  <c r="N76" i="15"/>
  <c r="L93" i="15"/>
  <c r="N100" i="15"/>
  <c r="N55" i="15"/>
  <c r="N58" i="15" s="1"/>
  <c r="J52" i="15"/>
  <c r="L58" i="10"/>
  <c r="L52" i="15"/>
  <c r="J53" i="15"/>
  <c r="J58" i="15" s="1"/>
  <c r="N58" i="10"/>
  <c r="F53" i="15"/>
  <c r="H53" i="15"/>
  <c r="L53" i="15"/>
  <c r="F58" i="10"/>
  <c r="H58" i="10"/>
  <c r="J58" i="10"/>
  <c r="N42" i="15"/>
  <c r="F42" i="15"/>
  <c r="L43" i="15"/>
  <c r="H48" i="10"/>
  <c r="H44" i="15"/>
  <c r="J44" i="15"/>
  <c r="F44" i="15"/>
  <c r="L44" i="15"/>
  <c r="L48" i="10"/>
  <c r="F48" i="10"/>
  <c r="J48" i="10"/>
  <c r="H45" i="15"/>
  <c r="J45" i="15"/>
  <c r="F45" i="15"/>
  <c r="L45" i="15"/>
  <c r="N48" i="10"/>
  <c r="N35" i="10"/>
  <c r="L32" i="15"/>
  <c r="F32" i="15"/>
  <c r="H13" i="15"/>
  <c r="N14" i="15"/>
  <c r="J13" i="15"/>
  <c r="L13" i="15"/>
  <c r="J14" i="10"/>
  <c r="F12" i="15"/>
  <c r="J12" i="15"/>
  <c r="L12" i="15"/>
  <c r="F35" i="10"/>
  <c r="J35" i="10"/>
  <c r="J32" i="15"/>
  <c r="H35" i="10"/>
  <c r="H26" i="15"/>
  <c r="J26" i="15"/>
  <c r="L26" i="15"/>
  <c r="H12" i="15"/>
  <c r="H14" i="10"/>
  <c r="N14" i="10"/>
  <c r="N37" i="10" s="1"/>
  <c r="F94" i="15"/>
  <c r="J94" i="15"/>
  <c r="J97" i="15" s="1"/>
  <c r="H94" i="15"/>
  <c r="F97" i="10"/>
  <c r="L94" i="15"/>
  <c r="L97" i="15" s="1"/>
  <c r="L97" i="10"/>
  <c r="H93" i="15"/>
  <c r="J97" i="10"/>
  <c r="N97" i="15"/>
  <c r="N97" i="10"/>
  <c r="H97" i="10"/>
  <c r="J78" i="10"/>
  <c r="H72" i="15"/>
  <c r="L72" i="15"/>
  <c r="H78" i="10"/>
  <c r="D112" i="10"/>
  <c r="D112" i="15" s="1"/>
  <c r="L78" i="10"/>
  <c r="F70" i="15"/>
  <c r="F78" i="15" s="1"/>
  <c r="H70" i="15"/>
  <c r="J65" i="15"/>
  <c r="F68" i="10"/>
  <c r="J68" i="10"/>
  <c r="L62" i="15"/>
  <c r="N62" i="15"/>
  <c r="H68" i="15"/>
  <c r="J62" i="15"/>
  <c r="J68" i="15" s="1"/>
  <c r="L68" i="10"/>
  <c r="F60" i="15"/>
  <c r="D68" i="15"/>
  <c r="L60" i="15"/>
  <c r="N60" i="15"/>
  <c r="N68" i="10"/>
  <c r="L36" i="15"/>
  <c r="N36" i="15"/>
  <c r="H36" i="15"/>
  <c r="F36" i="15"/>
  <c r="N34" i="15"/>
  <c r="N35" i="15" s="1"/>
  <c r="F34" i="15"/>
  <c r="L34" i="15"/>
  <c r="L35" i="10"/>
  <c r="L37" i="10" s="1"/>
  <c r="H33" i="15"/>
  <c r="H35" i="15" s="1"/>
  <c r="L33" i="15"/>
  <c r="J20" i="15"/>
  <c r="H22" i="10"/>
  <c r="F20" i="15"/>
  <c r="N22" i="10"/>
  <c r="L20" i="15"/>
  <c r="L22" i="15" s="1"/>
  <c r="F21" i="15"/>
  <c r="F22" i="15" s="1"/>
  <c r="H21" i="15"/>
  <c r="H22" i="15" s="1"/>
  <c r="J21" i="15"/>
  <c r="F26" i="10"/>
  <c r="L26" i="10"/>
  <c r="F37" i="10"/>
  <c r="L30" i="15"/>
  <c r="N30" i="15"/>
  <c r="H30" i="10"/>
  <c r="D37" i="10"/>
  <c r="D37" i="15" s="1"/>
  <c r="J78" i="15"/>
  <c r="L18" i="15"/>
  <c r="F106" i="15"/>
  <c r="H28" i="15"/>
  <c r="H30" i="15" s="1"/>
  <c r="F33" i="15"/>
  <c r="F35" i="15" s="1"/>
  <c r="F52" i="15"/>
  <c r="F56" i="15"/>
  <c r="F80" i="15"/>
  <c r="F84" i="15"/>
  <c r="F92" i="15"/>
  <c r="F97" i="15" s="1"/>
  <c r="F96" i="15"/>
  <c r="H100" i="15"/>
  <c r="H106" i="15" s="1"/>
  <c r="H108" i="15"/>
  <c r="H111" i="15" s="1"/>
  <c r="L112" i="10" l="1"/>
  <c r="L113" i="10" s="1"/>
  <c r="L114" i="10" s="1"/>
  <c r="J37" i="10"/>
  <c r="N48" i="15"/>
  <c r="H48" i="15"/>
  <c r="L58" i="15"/>
  <c r="J35" i="15"/>
  <c r="J88" i="15"/>
  <c r="L14" i="15"/>
  <c r="L37" i="15" s="1"/>
  <c r="H58" i="15"/>
  <c r="N106" i="15"/>
  <c r="N68" i="15"/>
  <c r="F68" i="15"/>
  <c r="J14" i="15"/>
  <c r="H88" i="15"/>
  <c r="J111" i="15"/>
  <c r="H78" i="15"/>
  <c r="N78" i="15"/>
  <c r="F14" i="15"/>
  <c r="L68" i="15"/>
  <c r="L48" i="15"/>
  <c r="F88" i="15"/>
  <c r="J48" i="15"/>
  <c r="J112" i="15" s="1"/>
  <c r="H97" i="15"/>
  <c r="F112" i="10"/>
  <c r="F113" i="10" s="1"/>
  <c r="F114" i="10" s="1"/>
  <c r="F48" i="15"/>
  <c r="N112" i="10"/>
  <c r="N113" i="10" s="1"/>
  <c r="N114" i="10" s="1"/>
  <c r="L35" i="15"/>
  <c r="N37" i="15"/>
  <c r="H14" i="15"/>
  <c r="H37" i="15" s="1"/>
  <c r="H37" i="10"/>
  <c r="H112" i="10"/>
  <c r="J112" i="10"/>
  <c r="J113" i="10" s="1"/>
  <c r="J114" i="10" s="1"/>
  <c r="J22" i="15"/>
  <c r="F37" i="15"/>
  <c r="D113" i="10"/>
  <c r="D113" i="15" s="1"/>
  <c r="F58" i="15"/>
  <c r="L112" i="15" l="1"/>
  <c r="H112" i="15"/>
  <c r="H113" i="15" s="1"/>
  <c r="H114" i="15" s="1"/>
  <c r="N112" i="15"/>
  <c r="N113" i="15" s="1"/>
  <c r="N114" i="15" s="1"/>
  <c r="J37" i="15"/>
  <c r="F112" i="15"/>
  <c r="F113" i="15" s="1"/>
  <c r="F114" i="15" s="1"/>
  <c r="H113" i="10"/>
  <c r="H114" i="10" s="1"/>
  <c r="J113" i="15"/>
  <c r="J114" i="15" s="1"/>
  <c r="L113" i="15"/>
  <c r="L114" i="15" s="1"/>
  <c r="L115" i="10" l="1"/>
  <c r="H115" i="15"/>
  <c r="L115" i="15"/>
  <c r="N115" i="10"/>
  <c r="F115" i="10"/>
  <c r="J115" i="15"/>
  <c r="H115" i="10"/>
  <c r="J115" i="10"/>
  <c r="N115" i="15"/>
  <c r="F115" i="15"/>
</calcChain>
</file>

<file path=xl/sharedStrings.xml><?xml version="1.0" encoding="utf-8"?>
<sst xmlns="http://schemas.openxmlformats.org/spreadsheetml/2006/main" count="498" uniqueCount="189">
  <si>
    <t>Grid for the technical assessment of bids below the EU threshold</t>
  </si>
  <si>
    <t>Bidder 1 to 5</t>
  </si>
  <si>
    <t>Org. unit</t>
  </si>
  <si>
    <t>Org. unit GP Cotton</t>
  </si>
  <si>
    <t>Project title</t>
  </si>
  <si>
    <t>Date</t>
  </si>
  <si>
    <t>Date 2019/10/15</t>
  </si>
  <si>
    <t>Officer responsible for the commission</t>
  </si>
  <si>
    <t>Project title: Analysis and Evaluation of the key private stakeholders in processing sustainable cotton in India</t>
  </si>
  <si>
    <t>PN</t>
  </si>
  <si>
    <t>PN 18.0128.1-002</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</si>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</sst>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 customHeight="1">
      <c r="A2" s="127" t="s">
        <v>2</v>
      </c>
      <c r="B2" s="127"/>
      <c r="C2" s="136" t="s">
        <v>3</v>
      </c>
      <c r="D2" s="136"/>
      <c r="E2" s="136"/>
      <c r="G2" s="128" t="s">
        <v>4</v>
      </c>
      <c r="H2" s="128"/>
      <c r="K2" s="8"/>
      <c r="L2" s="86" t="s">
        <v>5</v>
      </c>
      <c r="M2" s="129" t="s">
        <v>6</v>
      </c>
      <c r="N2" s="129"/>
    </row>
    <row r="3" spans="1:23" ht="14.1" customHeight="1">
      <c r="A3" s="121" t="s">
        <v>7</v>
      </c>
      <c r="B3" s="121"/>
      <c r="C3" s="99"/>
      <c r="D3" s="99"/>
      <c r="E3" s="99"/>
      <c r="G3" s="137" t="s">
        <v>8</v>
      </c>
      <c r="H3" s="137"/>
      <c r="I3" s="137"/>
      <c r="J3" s="137"/>
      <c r="K3" s="137"/>
      <c r="L3" s="5" t="s">
        <v>9</v>
      </c>
      <c r="M3" s="130" t="s">
        <v>10</v>
      </c>
      <c r="N3" s="130"/>
    </row>
    <row r="4" spans="1:23" ht="14.1" customHeight="1">
      <c r="A4" s="121" t="s">
        <v>11</v>
      </c>
      <c r="B4" s="121"/>
      <c r="C4" s="99"/>
      <c r="D4" s="99"/>
      <c r="E4" s="99"/>
      <c r="G4" s="137"/>
      <c r="H4" s="137"/>
      <c r="I4" s="137"/>
      <c r="J4" s="137"/>
      <c r="K4" s="137"/>
      <c r="L4" s="5" t="s">
        <v>12</v>
      </c>
      <c r="M4" s="130" t="s">
        <v>12</v>
      </c>
      <c r="N4" s="130"/>
    </row>
    <row r="5" spans="1:23" ht="14.1" customHeight="1">
      <c r="A5" s="139" t="s">
        <v>13</v>
      </c>
      <c r="B5" s="139"/>
      <c r="C5" s="98" t="s">
        <v>14</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15</v>
      </c>
      <c r="P5" s="85"/>
      <c r="Q5" s="50"/>
      <c r="R5" s="50"/>
      <c r="S5" s="50"/>
      <c r="T5" s="50"/>
      <c r="U5" s="50"/>
      <c r="V5" s="50"/>
      <c r="W5" s="50"/>
    </row>
    <row r="6" spans="1:23" s="9" customFormat="1" ht="27.75" customHeight="1">
      <c r="A6" s="59"/>
      <c r="B6" s="31"/>
      <c r="C6" s="88"/>
      <c r="D6" s="31"/>
      <c r="E6" s="131" t="s">
        <v>16</v>
      </c>
      <c r="F6" s="132"/>
      <c r="G6" s="131" t="s">
        <v>17</v>
      </c>
      <c r="H6" s="132"/>
      <c r="I6" s="131" t="s">
        <v>18</v>
      </c>
      <c r="J6" s="132"/>
      <c r="K6" s="131" t="s">
        <v>19</v>
      </c>
      <c r="L6" s="132"/>
      <c r="M6" s="131" t="s">
        <v>20</v>
      </c>
      <c r="N6" s="133"/>
      <c r="O6" s="149"/>
      <c r="P6" s="85"/>
      <c r="Q6" s="50"/>
      <c r="R6" s="50"/>
      <c r="S6" s="50"/>
      <c r="T6" s="50"/>
      <c r="U6" s="50"/>
      <c r="V6" s="50"/>
      <c r="W6" s="50"/>
    </row>
    <row r="7" spans="1:23" ht="9.75" customHeight="1">
      <c r="B7" s="104" t="s">
        <v>21</v>
      </c>
      <c r="C7" s="105"/>
      <c r="D7" s="30" t="s">
        <v>22</v>
      </c>
      <c r="E7" s="15" t="s">
        <v>23</v>
      </c>
      <c r="F7" s="16" t="s">
        <v>24</v>
      </c>
      <c r="G7" s="15" t="s">
        <v>23</v>
      </c>
      <c r="H7" s="16" t="s">
        <v>24</v>
      </c>
      <c r="I7" s="15" t="s">
        <v>23</v>
      </c>
      <c r="J7" s="16" t="s">
        <v>24</v>
      </c>
      <c r="K7" s="15" t="s">
        <v>23</v>
      </c>
      <c r="L7" s="16" t="s">
        <v>24</v>
      </c>
      <c r="M7" s="15" t="s">
        <v>23</v>
      </c>
      <c r="N7" s="7" t="s">
        <v>24</v>
      </c>
    </row>
    <row r="8" spans="1:23" ht="10.35" customHeight="1">
      <c r="B8" s="106" t="s">
        <v>25</v>
      </c>
      <c r="C8" s="107"/>
      <c r="D8" s="13" t="s">
        <v>26</v>
      </c>
      <c r="E8" s="15" t="s">
        <v>27</v>
      </c>
      <c r="F8" s="16" t="s">
        <v>28</v>
      </c>
      <c r="G8" s="15" t="s">
        <v>27</v>
      </c>
      <c r="H8" s="16" t="s">
        <v>28</v>
      </c>
      <c r="I8" s="15" t="s">
        <v>27</v>
      </c>
      <c r="J8" s="16" t="s">
        <v>28</v>
      </c>
      <c r="K8" s="15" t="s">
        <v>27</v>
      </c>
      <c r="L8" s="16" t="s">
        <v>28</v>
      </c>
      <c r="M8" s="15" t="s">
        <v>27</v>
      </c>
      <c r="N8" s="7" t="s">
        <v>28</v>
      </c>
    </row>
    <row r="9" spans="1:23" ht="11.25">
      <c r="A9" s="60"/>
      <c r="B9" s="117"/>
      <c r="C9" s="118"/>
      <c r="D9" s="14" t="s">
        <v>29</v>
      </c>
      <c r="E9" s="21" t="s">
        <v>30</v>
      </c>
      <c r="F9" s="17" t="s">
        <v>31</v>
      </c>
      <c r="G9" s="21" t="s">
        <v>30</v>
      </c>
      <c r="H9" s="17" t="s">
        <v>31</v>
      </c>
      <c r="I9" s="21" t="s">
        <v>30</v>
      </c>
      <c r="J9" s="17" t="s">
        <v>31</v>
      </c>
      <c r="K9" s="21" t="s">
        <v>30</v>
      </c>
      <c r="L9" s="17" t="s">
        <v>31</v>
      </c>
      <c r="M9" s="21" t="s">
        <v>30</v>
      </c>
      <c r="N9" s="60" t="s">
        <v>31</v>
      </c>
    </row>
    <row r="10" spans="1:23" s="10" customFormat="1" ht="12.75" customHeight="1">
      <c r="A10" s="61" t="s">
        <v>32</v>
      </c>
      <c r="B10" s="110" t="s">
        <v>33</v>
      </c>
      <c r="C10" s="111"/>
      <c r="D10" s="111"/>
      <c r="E10" s="111"/>
      <c r="F10" s="111"/>
      <c r="G10" s="111"/>
      <c r="H10" s="111"/>
      <c r="I10" s="111"/>
      <c r="J10" s="111"/>
      <c r="K10" s="111"/>
      <c r="L10" s="111"/>
      <c r="M10" s="111"/>
      <c r="N10" s="111"/>
      <c r="P10" s="58" t="str">
        <f>IF(ISBLANK(B10),A10,B10)</f>
        <v>Assessment of technical-methodological design</v>
      </c>
    </row>
    <row r="11" spans="1:23" ht="11.25">
      <c r="A11" s="68" t="s">
        <v>34</v>
      </c>
      <c r="B11" s="96" t="s">
        <v>35</v>
      </c>
      <c r="C11" s="97"/>
      <c r="D11" s="26"/>
      <c r="E11" s="22"/>
      <c r="F11" s="32"/>
      <c r="G11" s="25"/>
      <c r="H11" s="32"/>
      <c r="I11" s="25"/>
      <c r="J11" s="32"/>
      <c r="K11" s="25"/>
      <c r="L11" s="32"/>
      <c r="M11" s="25"/>
      <c r="N11" s="62"/>
      <c r="P11" s="58" t="str">
        <f t="shared" ref="P11:P74" si="0">IF(ISBLANK(B11),A11,B11)</f>
        <v>Strategy</v>
      </c>
    </row>
    <row r="12" spans="1:23" ht="22.5" customHeight="1">
      <c r="A12" s="63" t="s">
        <v>36</v>
      </c>
      <c r="B12" s="92" t="s">
        <v>37</v>
      </c>
      <c r="C12" s="93"/>
      <c r="D12" s="43">
        <v>0.1</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38</v>
      </c>
      <c r="B13" s="94" t="s">
        <v>39</v>
      </c>
      <c r="C13" s="95"/>
      <c r="D13" s="44">
        <v>0.15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40</v>
      </c>
      <c r="B14" s="115"/>
      <c r="C14" s="116"/>
      <c r="D14" s="45">
        <f>SUM(D12:D13)</f>
        <v>0.25</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41</v>
      </c>
      <c r="B15" s="96" t="s">
        <v>42</v>
      </c>
      <c r="C15" s="97"/>
      <c r="D15" s="26"/>
      <c r="E15" s="22"/>
      <c r="F15" s="29"/>
      <c r="G15" s="22"/>
      <c r="H15" s="29"/>
      <c r="I15" s="22"/>
      <c r="J15" s="29"/>
      <c r="K15" s="22"/>
      <c r="L15" s="29"/>
      <c r="M15" s="22"/>
      <c r="N15" s="69"/>
      <c r="P15" s="58" t="str">
        <f t="shared" si="0"/>
        <v>Cooperation</v>
      </c>
    </row>
    <row r="16" spans="1:23" ht="22.5" customHeight="1">
      <c r="A16" s="63" t="s">
        <v>43</v>
      </c>
      <c r="B16" s="92" t="s">
        <v>44</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45</v>
      </c>
      <c r="B17" s="94" t="s">
        <v>46</v>
      </c>
      <c r="C17" s="95"/>
      <c r="D17" s="43">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47</v>
      </c>
      <c r="B18" s="115"/>
      <c r="C18" s="116"/>
      <c r="D18" s="45">
        <f>SUM(D16:D17)</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48</v>
      </c>
      <c r="B19" s="96" t="s">
        <v>49</v>
      </c>
      <c r="C19" s="97"/>
      <c r="D19" s="26"/>
      <c r="E19" s="22"/>
      <c r="F19" s="29"/>
      <c r="G19" s="22"/>
      <c r="H19" s="29"/>
      <c r="I19" s="22"/>
      <c r="J19" s="29"/>
      <c r="K19" s="22"/>
      <c r="L19" s="29"/>
      <c r="M19" s="22"/>
      <c r="N19" s="69"/>
      <c r="P19" s="58" t="str">
        <f t="shared" si="0"/>
        <v>Steering structure</v>
      </c>
    </row>
    <row r="20" spans="1:16" ht="22.5" customHeight="1">
      <c r="A20" s="63" t="s">
        <v>50</v>
      </c>
      <c r="B20" s="92" t="s">
        <v>51</v>
      </c>
      <c r="C20" s="93"/>
      <c r="D20" s="43">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52</v>
      </c>
      <c r="B21" s="94" t="s">
        <v>53</v>
      </c>
      <c r="C21" s="95"/>
      <c r="D21" s="43">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54</v>
      </c>
      <c r="B22" s="115"/>
      <c r="C22" s="116"/>
      <c r="D22" s="45">
        <f>SUM(D20:D21)</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55</v>
      </c>
      <c r="B23" s="96" t="s">
        <v>56</v>
      </c>
      <c r="C23" s="97"/>
      <c r="D23" s="26"/>
      <c r="E23" s="22"/>
      <c r="F23" s="29"/>
      <c r="G23" s="22"/>
      <c r="H23" s="29"/>
      <c r="I23" s="22"/>
      <c r="J23" s="29"/>
      <c r="K23" s="22"/>
      <c r="L23" s="29"/>
      <c r="M23" s="22"/>
      <c r="N23" s="69"/>
      <c r="P23" s="58" t="str">
        <f t="shared" si="0"/>
        <v>Processes</v>
      </c>
    </row>
    <row r="24" spans="1:16" ht="22.5" customHeight="1">
      <c r="A24" s="63" t="s">
        <v>57</v>
      </c>
      <c r="B24" s="92" t="s">
        <v>58</v>
      </c>
      <c r="C24" s="93"/>
      <c r="D24" s="43">
        <v>0.1</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59</v>
      </c>
      <c r="B25" s="94" t="s">
        <v>60</v>
      </c>
      <c r="C25" s="95"/>
      <c r="D25" s="43">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61</v>
      </c>
      <c r="B26" s="115"/>
      <c r="C26" s="116"/>
      <c r="D26" s="45">
        <f>SUM(D24:D25)</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62</v>
      </c>
      <c r="B27" s="96" t="s">
        <v>63</v>
      </c>
      <c r="C27" s="97"/>
      <c r="D27" s="26"/>
      <c r="E27" s="22"/>
      <c r="F27" s="29"/>
      <c r="G27" s="22"/>
      <c r="H27" s="29"/>
      <c r="I27" s="22"/>
      <c r="J27" s="29"/>
      <c r="K27" s="22"/>
      <c r="L27" s="29"/>
      <c r="M27" s="22"/>
      <c r="N27" s="69"/>
      <c r="P27" s="58" t="str">
        <f t="shared" si="0"/>
        <v>Learning and innovation</v>
      </c>
    </row>
    <row r="28" spans="1:16" ht="22.5" customHeight="1">
      <c r="A28" s="63" t="s">
        <v>64</v>
      </c>
      <c r="B28" s="92" t="s">
        <v>65</v>
      </c>
      <c r="C28" s="93"/>
      <c r="D28" s="43">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66</v>
      </c>
      <c r="B29" s="94" t="s">
        <v>67</v>
      </c>
      <c r="C29" s="95"/>
      <c r="D29" s="43">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68</v>
      </c>
      <c r="B30" s="115"/>
      <c r="C30" s="116"/>
      <c r="D30" s="45">
        <f>SUM(D28:D29)</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69</v>
      </c>
      <c r="B31" s="96" t="s">
        <v>70</v>
      </c>
      <c r="C31" s="97"/>
      <c r="D31" s="26"/>
      <c r="E31" s="22"/>
      <c r="F31" s="29"/>
      <c r="G31" s="22"/>
      <c r="H31" s="29"/>
      <c r="I31" s="22"/>
      <c r="J31" s="29"/>
      <c r="K31" s="22"/>
      <c r="L31" s="29"/>
      <c r="M31" s="22"/>
      <c r="N31" s="69"/>
      <c r="P31" s="58" t="str">
        <f t="shared" si="0"/>
        <v>Project management of the contractor</v>
      </c>
    </row>
    <row r="32" spans="1:16" ht="11.25" customHeight="1">
      <c r="A32" s="63" t="s">
        <v>71</v>
      </c>
      <c r="B32" s="92" t="s">
        <v>72</v>
      </c>
      <c r="C32" s="93"/>
      <c r="D32" s="43">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73</v>
      </c>
      <c r="B33" s="151" t="s">
        <v>74</v>
      </c>
      <c r="C33" s="152"/>
      <c r="D33" s="43">
        <v>7.0000000000000007E-2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75</v>
      </c>
      <c r="B34" s="140" t="s">
        <v>76</v>
      </c>
      <c r="C34" s="141"/>
      <c r="D34" s="43">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77</v>
      </c>
      <c r="B35" s="115"/>
      <c r="C35" s="116"/>
      <c r="D35" s="45">
        <f>SUM(D32:D34)</f>
        <v>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78</v>
      </c>
      <c r="B36" s="100" t="s">
        <v>79</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80</v>
      </c>
      <c r="B37" s="123"/>
      <c r="C37" s="124"/>
      <c r="D37" s="46">
        <f>SUM(D14,D18,D22,D26,D30,D35,D36)</f>
        <v>0.5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81</v>
      </c>
      <c r="B38" s="110" t="s">
        <v>82</v>
      </c>
      <c r="C38" s="111"/>
      <c r="D38" s="111"/>
      <c r="E38" s="111"/>
      <c r="F38" s="111"/>
      <c r="G38" s="111"/>
      <c r="H38" s="111"/>
      <c r="I38" s="111"/>
      <c r="J38" s="111"/>
      <c r="K38" s="111"/>
      <c r="L38" s="111"/>
      <c r="M38" s="111"/>
      <c r="N38" s="111"/>
      <c r="P38" s="58" t="str">
        <f t="shared" si="0"/>
        <v>Assessment of proposed staff</v>
      </c>
    </row>
    <row r="39" spans="1:16" ht="11.25" customHeight="1">
      <c r="A39" s="73" t="s">
        <v>83</v>
      </c>
      <c r="B39" s="108" t="s">
        <v>84</v>
      </c>
      <c r="C39" s="109"/>
      <c r="D39" s="54"/>
      <c r="E39" s="33"/>
      <c r="F39" s="29"/>
      <c r="G39" s="33"/>
      <c r="H39" s="29"/>
      <c r="I39" s="33"/>
      <c r="J39" s="29"/>
      <c r="K39" s="33"/>
      <c r="L39" s="29"/>
      <c r="M39" s="33"/>
      <c r="N39" s="69"/>
      <c r="P39" s="58" t="str">
        <f t="shared" si="0"/>
        <v>Team leader (in accordance with ToR provisions/criteria)</v>
      </c>
    </row>
    <row r="40" spans="1:16" ht="11.25">
      <c r="A40" s="71" t="s">
        <v>85</v>
      </c>
      <c r="B40" s="102" t="s">
        <v>86</v>
      </c>
      <c r="C40" s="103"/>
      <c r="D40" s="43">
        <v>0.05</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1.25">
      <c r="A41" s="71" t="s">
        <v>87</v>
      </c>
      <c r="B41" s="102" t="s">
        <v>88</v>
      </c>
      <c r="C41" s="103"/>
      <c r="D41" s="43">
        <v>0.02</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1.25">
      <c r="A42" s="72" t="s">
        <v>89</v>
      </c>
      <c r="B42" s="112" t="s">
        <v>90</v>
      </c>
      <c r="C42" s="113"/>
      <c r="D42" s="43">
        <v>0.05</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1.25">
      <c r="A43" s="71" t="s">
        <v>91</v>
      </c>
      <c r="B43" s="112" t="s">
        <v>92</v>
      </c>
      <c r="C43" s="113"/>
      <c r="D43" s="43">
        <v>0.05</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93</v>
      </c>
      <c r="B44" s="102" t="s">
        <v>94</v>
      </c>
      <c r="C44" s="103"/>
      <c r="D44" s="43">
        <v>0.05</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1.25">
      <c r="A45" s="71" t="s">
        <v>95</v>
      </c>
      <c r="B45" s="112" t="s">
        <v>96</v>
      </c>
      <c r="C45" s="113"/>
      <c r="D45" s="43">
        <v>0.08</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1.25">
      <c r="A46" s="71" t="s">
        <v>97</v>
      </c>
      <c r="B46" s="142" t="s">
        <v>98</v>
      </c>
      <c r="C46" s="143"/>
      <c r="D46" s="43">
        <v>0.02</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99</v>
      </c>
      <c r="B47" s="144" t="s">
        <v>100</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101</v>
      </c>
      <c r="B48" s="115"/>
      <c r="C48" s="116"/>
      <c r="D48" s="45">
        <f>SUM(D40:D47)</f>
        <v>0.32000000000000006</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102</v>
      </c>
      <c r="B49" s="108" t="s">
        <v>103</v>
      </c>
      <c r="C49" s="109"/>
      <c r="D49" s="54"/>
      <c r="E49" s="33"/>
      <c r="F49" s="29"/>
      <c r="G49" s="33"/>
      <c r="H49" s="29"/>
      <c r="I49" s="33"/>
      <c r="J49" s="29"/>
      <c r="K49" s="33"/>
      <c r="L49" s="29"/>
      <c r="M49" s="33"/>
      <c r="N49" s="69"/>
      <c r="P49" s="58" t="str">
        <f t="shared" si="0"/>
        <v>Expert 1 (in accordance with ToR provisions/criteria)</v>
      </c>
    </row>
    <row r="50" spans="1:16" ht="11.25">
      <c r="A50" s="71" t="s">
        <v>104</v>
      </c>
      <c r="B50" s="102" t="s">
        <v>86</v>
      </c>
      <c r="C50" s="103"/>
      <c r="D50" s="43">
        <v>0.04</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1.25">
      <c r="A51" s="71" t="s">
        <v>105</v>
      </c>
      <c r="B51" s="102" t="s">
        <v>88</v>
      </c>
      <c r="C51" s="103"/>
      <c r="D51" s="43">
        <v>0</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1.25">
      <c r="A52" s="72" t="s">
        <v>106</v>
      </c>
      <c r="B52" s="112" t="s">
        <v>90</v>
      </c>
      <c r="C52" s="113"/>
      <c r="D52" s="47">
        <v>0.02</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1.25">
      <c r="A53" s="71" t="s">
        <v>107</v>
      </c>
      <c r="B53" s="112" t="s">
        <v>92</v>
      </c>
      <c r="C53" s="113"/>
      <c r="D53" s="43">
        <v>0.08</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108</v>
      </c>
      <c r="B54" s="102" t="s">
        <v>94</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1.25">
      <c r="A55" s="71" t="s">
        <v>109</v>
      </c>
      <c r="B55" s="112" t="s">
        <v>96</v>
      </c>
      <c r="C55" s="113"/>
      <c r="D55" s="43">
        <v>0.04</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1.25">
      <c r="A56" s="71" t="s">
        <v>110</v>
      </c>
      <c r="B56" s="142" t="s">
        <v>98</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1.25">
      <c r="A57" s="71" t="s">
        <v>111</v>
      </c>
      <c r="B57" s="144" t="s">
        <v>100</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112</v>
      </c>
      <c r="B58" s="115"/>
      <c r="C58" s="116"/>
      <c r="D58" s="45">
        <f>SUM(D50:D57)</f>
        <v>0.18000000000000002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113</v>
      </c>
      <c r="B59" s="108" t="s">
        <v>114</v>
      </c>
      <c r="C59" s="109"/>
      <c r="D59" s="54"/>
      <c r="E59" s="33"/>
      <c r="F59" s="29"/>
      <c r="G59" s="33"/>
      <c r="H59" s="29"/>
      <c r="I59" s="33"/>
      <c r="J59" s="29"/>
      <c r="K59" s="33"/>
      <c r="L59" s="29"/>
      <c r="M59" s="33"/>
      <c r="N59" s="69"/>
      <c r="P59" s="58" t="str">
        <f t="shared" si="0"/>
        <v>Expert 2 (in accordance with ToR provisions/criteria)</v>
      </c>
    </row>
    <row r="60" spans="1:16" ht="11.25">
      <c r="A60" s="71" t="s">
        <v>115</v>
      </c>
      <c r="B60" s="102" t="s">
        <v>86</v>
      </c>
      <c r="C60" s="103"/>
      <c r="D60" s="43">
        <v>0</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1.25">
      <c r="A61" s="71" t="s">
        <v>116</v>
      </c>
      <c r="B61" s="102" t="s">
        <v>88</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1.25">
      <c r="A62" s="72" t="s">
        <v>117</v>
      </c>
      <c r="B62" s="112" t="s">
        <v>90</v>
      </c>
      <c r="C62" s="113"/>
      <c r="D62" s="47">
        <v>0</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1.25">
      <c r="A63" s="71" t="s">
        <v>118</v>
      </c>
      <c r="B63" s="112" t="s">
        <v>92</v>
      </c>
      <c r="C63" s="113"/>
      <c r="D63" s="43">
        <v>0</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119</v>
      </c>
      <c r="B64" s="102" t="s">
        <v>94</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1.25">
      <c r="A65" s="71" t="s">
        <v>120</v>
      </c>
      <c r="B65" s="112" t="s">
        <v>96</v>
      </c>
      <c r="C65" s="113"/>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1.25">
      <c r="A66" s="71" t="s">
        <v>121</v>
      </c>
      <c r="B66" s="142" t="s">
        <v>98</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1.25">
      <c r="A67" s="71" t="s">
        <v>122</v>
      </c>
      <c r="B67" s="144" t="s">
        <v>100</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123</v>
      </c>
      <c r="B68" s="115"/>
      <c r="C68" s="116"/>
      <c r="D68" s="45">
        <f>SUM(D60:D67)</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124</v>
      </c>
      <c r="B69" s="108" t="s">
        <v>125</v>
      </c>
      <c r="C69" s="109"/>
      <c r="D69" s="54"/>
      <c r="E69" s="33"/>
      <c r="F69" s="29"/>
      <c r="G69" s="33"/>
      <c r="H69" s="29"/>
      <c r="I69" s="33"/>
      <c r="J69" s="29"/>
      <c r="K69" s="33"/>
      <c r="L69" s="29"/>
      <c r="M69" s="33"/>
      <c r="N69" s="69"/>
      <c r="P69" s="58" t="str">
        <f t="shared" si="0"/>
        <v>Expert 3 (in accordance with ToR provisions/criteria)</v>
      </c>
    </row>
    <row r="70" spans="1:16" ht="11.25">
      <c r="A70" s="71" t="s">
        <v>126</v>
      </c>
      <c r="B70" s="102" t="s">
        <v>86</v>
      </c>
      <c r="C70" s="103"/>
      <c r="D70" s="43">
        <v>0</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1.25">
      <c r="A71" s="71" t="s">
        <v>127</v>
      </c>
      <c r="B71" s="102" t="s">
        <v>88</v>
      </c>
      <c r="C71" s="103"/>
      <c r="D71" s="43">
        <v>0</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1.25">
      <c r="A72" s="71" t="s">
        <v>128</v>
      </c>
      <c r="B72" s="112" t="s">
        <v>90</v>
      </c>
      <c r="C72" s="113"/>
      <c r="D72" s="47">
        <v>0</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1.25">
      <c r="A73" s="71" t="s">
        <v>129</v>
      </c>
      <c r="B73" s="112" t="s">
        <v>92</v>
      </c>
      <c r="C73" s="113"/>
      <c r="D73" s="43">
        <v>0</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130</v>
      </c>
      <c r="B74" s="102" t="s">
        <v>94</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1.25">
      <c r="A75" s="71" t="s">
        <v>131</v>
      </c>
      <c r="B75" s="112" t="s">
        <v>96</v>
      </c>
      <c r="C75" s="113"/>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1.25">
      <c r="A76" s="71" t="s">
        <v>132</v>
      </c>
      <c r="B76" s="142" t="s">
        <v>98</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1.25">
      <c r="A77" s="71" t="s">
        <v>133</v>
      </c>
      <c r="B77" s="144" t="s">
        <v>100</v>
      </c>
      <c r="C77" s="145"/>
      <c r="D77" s="47">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134</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135</v>
      </c>
      <c r="B79" s="108" t="s">
        <v>136</v>
      </c>
      <c r="C79" s="109"/>
      <c r="D79" s="54"/>
      <c r="E79" s="33"/>
      <c r="F79" s="29"/>
      <c r="G79" s="33"/>
      <c r="H79" s="29"/>
      <c r="I79" s="33"/>
      <c r="J79" s="29"/>
      <c r="K79" s="33"/>
      <c r="L79" s="29"/>
      <c r="M79" s="33"/>
      <c r="N79" s="69"/>
      <c r="P79" s="58" t="str">
        <f t="shared" si="86"/>
        <v>Expert 4 (in accordance with ToR provisions/criteria)</v>
      </c>
    </row>
    <row r="80" spans="1:16" ht="11.25">
      <c r="A80" s="71" t="s">
        <v>137</v>
      </c>
      <c r="B80" s="102" t="s">
        <v>86</v>
      </c>
      <c r="C80" s="103"/>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138</v>
      </c>
      <c r="B81" s="102" t="s">
        <v>88</v>
      </c>
      <c r="C81" s="103"/>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139</v>
      </c>
      <c r="B82" s="112" t="s">
        <v>90</v>
      </c>
      <c r="C82" s="113"/>
      <c r="D82" s="47">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140</v>
      </c>
      <c r="B83" s="112" t="s">
        <v>92</v>
      </c>
      <c r="C83" s="113"/>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141</v>
      </c>
      <c r="B84" s="102" t="s">
        <v>94</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142</v>
      </c>
      <c r="B85" s="112" t="s">
        <v>96</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143</v>
      </c>
      <c r="B86" s="142" t="s">
        <v>98</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144</v>
      </c>
      <c r="B87" s="144" t="s">
        <v>100</v>
      </c>
      <c r="C87" s="145"/>
      <c r="D87" s="47">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145</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146</v>
      </c>
      <c r="B89" s="108" t="s">
        <v>147</v>
      </c>
      <c r="C89" s="109"/>
      <c r="D89" s="54"/>
      <c r="E89" s="33"/>
      <c r="F89" s="29"/>
      <c r="G89" s="33"/>
      <c r="H89" s="29"/>
      <c r="I89" s="33"/>
      <c r="J89" s="29"/>
      <c r="K89" s="33"/>
      <c r="L89" s="29"/>
      <c r="M89" s="33"/>
      <c r="N89" s="69"/>
      <c r="P89" s="58" t="str">
        <f t="shared" si="86"/>
        <v>Short-term expert pool 1 (in accordance with ToR provisions/criteria)</v>
      </c>
    </row>
    <row r="90" spans="1:16" ht="11.25">
      <c r="A90" s="71" t="s">
        <v>148</v>
      </c>
      <c r="B90" s="102" t="s">
        <v>86</v>
      </c>
      <c r="C90" s="103"/>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149</v>
      </c>
      <c r="B91" s="102" t="s">
        <v>88</v>
      </c>
      <c r="C91" s="103"/>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150</v>
      </c>
      <c r="B92" s="112" t="s">
        <v>90</v>
      </c>
      <c r="C92" s="113"/>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151</v>
      </c>
      <c r="B93" s="112" t="s">
        <v>92</v>
      </c>
      <c r="C93" s="113"/>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152</v>
      </c>
      <c r="B94" s="112" t="s">
        <v>96</v>
      </c>
      <c r="C94" s="11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153</v>
      </c>
      <c r="B95" s="112" t="s">
        <v>98</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154</v>
      </c>
      <c r="B96" s="144" t="s">
        <v>100</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155</v>
      </c>
      <c r="B97" s="115"/>
      <c r="C97" s="116"/>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156</v>
      </c>
      <c r="B98" s="108" t="s">
        <v>157</v>
      </c>
      <c r="C98" s="109"/>
      <c r="D98" s="54"/>
      <c r="E98" s="33"/>
      <c r="F98" s="29"/>
      <c r="G98" s="33"/>
      <c r="H98" s="29"/>
      <c r="I98" s="33"/>
      <c r="J98" s="29"/>
      <c r="K98" s="33"/>
      <c r="L98" s="29"/>
      <c r="M98" s="33"/>
      <c r="N98" s="69"/>
      <c r="P98" s="58" t="str">
        <f t="shared" si="86"/>
        <v>Short-term expert pool 2 (in accordance with ToR provisions/criteria)</v>
      </c>
    </row>
    <row r="99" spans="1:16" ht="11.25">
      <c r="A99" s="71" t="s">
        <v>158</v>
      </c>
      <c r="B99" s="102" t="s">
        <v>86</v>
      </c>
      <c r="C99" s="103"/>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159</v>
      </c>
      <c r="B100" s="102" t="s">
        <v>88</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160</v>
      </c>
      <c r="B101" s="112" t="s">
        <v>90</v>
      </c>
      <c r="C101" s="113"/>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161</v>
      </c>
      <c r="B102" s="112" t="s">
        <v>92</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162</v>
      </c>
      <c r="B103" s="112" t="s">
        <v>96</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163</v>
      </c>
      <c r="B104" s="112" t="s">
        <v>98</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164</v>
      </c>
      <c r="B105" s="144" t="s">
        <v>100</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165</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166</v>
      </c>
      <c r="B107" s="108" t="s">
        <v>167</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168</v>
      </c>
      <c r="B108" s="92" t="s">
        <v>169</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170</v>
      </c>
      <c r="B109" s="90" t="s">
        <v>171</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172</v>
      </c>
      <c r="B110" s="146" t="s">
        <v>173</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174</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175</v>
      </c>
      <c r="B112" s="123"/>
      <c r="C112" s="124"/>
      <c r="D112" s="46">
        <f>SUM(D48,D58,D68,D78,D88,D97,D106,D111)</f>
        <v>0.50000000000000011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176</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177</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178</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179</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48"/>
      <c r="J118" s="148"/>
      <c r="K118" s="148"/>
      <c r="L118" s="148"/>
      <c r="M118" s="148"/>
      <c r="N118" s="148"/>
    </row>
    <row r="119" spans="1:16" ht="12" customHeight="1">
      <c r="B119" s="89"/>
      <c r="E119" s="2"/>
      <c r="G119" s="2"/>
      <c r="I119" s="114" t="s">
        <v>180</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181</v>
      </c>
      <c r="B1" s="150"/>
      <c r="C1" s="150"/>
      <c r="D1" s="150"/>
      <c r="E1" s="150"/>
      <c r="F1" s="150"/>
      <c r="G1" s="150"/>
      <c r="H1" s="150"/>
      <c r="I1" s="150"/>
      <c r="J1" s="150"/>
      <c r="K1" s="56"/>
      <c r="L1" s="125"/>
      <c r="M1" s="126"/>
      <c r="N1" s="126"/>
      <c r="O1" s="83" t="s">
        <v>182</v>
      </c>
      <c r="P1" s="84"/>
      <c r="Q1" s="57"/>
      <c r="R1" s="57"/>
      <c r="S1" s="57"/>
      <c r="T1" s="57"/>
    </row>
    <row r="2" spans="1:23" ht="14.1" customHeight="1">
      <c r="A2" s="127" t="s">
        <v>2</v>
      </c>
      <c r="B2" s="127"/>
      <c r="C2" s="154" t="str">
        <f>'Bidder 1-5'!C2:E2</f>
        <v>Org. unit GP Cotton</v>
      </c>
      <c r="D2" s="155"/>
      <c r="E2" s="155"/>
      <c r="G2" s="128" t="s">
        <v>4</v>
      </c>
      <c r="H2" s="128"/>
      <c r="K2" s="8"/>
      <c r="L2" s="86" t="s">
        <v>5</v>
      </c>
      <c r="M2" s="156" t="str">
        <f>'Bidder 1-5'!M2:N2</f>
        <v>Date 2019/10/15</v>
      </c>
      <c r="N2" s="156"/>
    </row>
    <row r="3" spans="1:23" ht="14.1" customHeight="1">
      <c r="A3" s="121" t="s">
        <v>7</v>
      </c>
      <c r="B3" s="121"/>
      <c r="C3" s="157">
        <f>'Bidder 1-5'!C3:E3</f>
        <v>0</v>
      </c>
      <c r="D3" s="157"/>
      <c r="E3" s="157"/>
      <c r="G3" s="158" t="str">
        <f>'Bidder 1-5'!G3:K5</f>
        <v>Project title: Analysis and Evaluation of the key private stakeholders in processing sustainable cotton in India</v>
      </c>
      <c r="H3" s="159"/>
      <c r="I3" s="159"/>
      <c r="J3" s="159"/>
      <c r="K3" s="159"/>
      <c r="L3" s="5" t="s">
        <v>9</v>
      </c>
      <c r="M3" s="157" t="str">
        <f>'Bidder 1-5'!M3:N3</f>
        <v>PN 18.0128.1-002</v>
      </c>
      <c r="N3" s="157"/>
    </row>
    <row r="4" spans="1:23" ht="14.1" customHeight="1">
      <c r="A4" s="121" t="s">
        <v>11</v>
      </c>
      <c r="B4" s="121"/>
      <c r="C4" s="157">
        <f>'Bidder 1-5'!C4:E4</f>
        <v>0</v>
      </c>
      <c r="D4" s="157"/>
      <c r="E4" s="157"/>
      <c r="G4" s="159"/>
      <c r="H4" s="159"/>
      <c r="I4" s="159"/>
      <c r="J4" s="159"/>
      <c r="K4" s="159"/>
      <c r="L4" s="5" t="s">
        <v>12</v>
      </c>
      <c r="M4" s="157" t="str">
        <f>'Bidder 1-5'!M4:N4</f>
        <v>Contract no.</v>
      </c>
      <c r="N4" s="157"/>
    </row>
    <row r="5" spans="1:23" ht="14.1" customHeight="1">
      <c r="A5" s="139" t="s">
        <v>13</v>
      </c>
      <c r="B5" s="139"/>
      <c r="C5" s="161" t="str">
        <f>'Bidder 1-5'!C5:E5</f>
        <v>Individual assessment/overall assessment</v>
      </c>
      <c r="D5" s="161"/>
      <c r="E5" s="161"/>
      <c r="F5" s="6"/>
      <c r="G5" s="160"/>
      <c r="H5" s="160"/>
      <c r="I5" s="160"/>
      <c r="J5" s="160"/>
      <c r="K5" s="160"/>
      <c r="L5" s="87"/>
      <c r="M5" s="134" t="s">
        <v>183</v>
      </c>
      <c r="N5" s="135"/>
      <c r="O5" s="149"/>
      <c r="P5" s="85"/>
      <c r="Q5" s="50"/>
      <c r="R5" s="50"/>
      <c r="S5" s="50"/>
      <c r="T5" s="50"/>
      <c r="U5" s="50"/>
      <c r="V5" s="50"/>
      <c r="W5" s="50"/>
    </row>
    <row r="6" spans="1:23" s="9" customFormat="1" ht="27.75" customHeight="1">
      <c r="A6" s="59"/>
      <c r="B6" s="31"/>
      <c r="C6" s="88"/>
      <c r="D6" s="31"/>
      <c r="E6" s="131" t="s">
        <v>184</v>
      </c>
      <c r="F6" s="132"/>
      <c r="G6" s="131" t="s">
        <v>185</v>
      </c>
      <c r="H6" s="132"/>
      <c r="I6" s="131" t="s">
        <v>186</v>
      </c>
      <c r="J6" s="132"/>
      <c r="K6" s="131" t="s">
        <v>187</v>
      </c>
      <c r="L6" s="132"/>
      <c r="M6" s="131" t="s">
        <v>188</v>
      </c>
      <c r="N6" s="133"/>
      <c r="O6" s="149"/>
      <c r="P6" s="85"/>
      <c r="Q6" s="50"/>
      <c r="R6" s="50"/>
      <c r="S6" s="50"/>
      <c r="T6" s="50"/>
      <c r="U6" s="50"/>
      <c r="V6" s="50"/>
      <c r="W6" s="50"/>
    </row>
    <row r="7" spans="1:23" ht="9.75" customHeight="1">
      <c r="B7" s="104" t="s">
        <v>21</v>
      </c>
      <c r="C7" s="105"/>
      <c r="D7" s="30" t="s">
        <v>22</v>
      </c>
      <c r="E7" s="15" t="s">
        <v>23</v>
      </c>
      <c r="F7" s="16" t="s">
        <v>24</v>
      </c>
      <c r="G7" s="15" t="s">
        <v>23</v>
      </c>
      <c r="H7" s="16" t="s">
        <v>24</v>
      </c>
      <c r="I7" s="15" t="s">
        <v>23</v>
      </c>
      <c r="J7" s="16" t="s">
        <v>24</v>
      </c>
      <c r="K7" s="15" t="s">
        <v>23</v>
      </c>
      <c r="L7" s="16" t="s">
        <v>24</v>
      </c>
      <c r="M7" s="15" t="s">
        <v>23</v>
      </c>
      <c r="N7" s="7" t="s">
        <v>24</v>
      </c>
    </row>
    <row r="8" spans="1:23" ht="10.35" customHeight="1">
      <c r="B8" s="106" t="s">
        <v>25</v>
      </c>
      <c r="C8" s="107"/>
      <c r="D8" s="13" t="s">
        <v>26</v>
      </c>
      <c r="E8" s="15" t="s">
        <v>27</v>
      </c>
      <c r="F8" s="16" t="s">
        <v>28</v>
      </c>
      <c r="G8" s="15" t="s">
        <v>27</v>
      </c>
      <c r="H8" s="16" t="s">
        <v>28</v>
      </c>
      <c r="I8" s="15" t="s">
        <v>27</v>
      </c>
      <c r="J8" s="16" t="s">
        <v>28</v>
      </c>
      <c r="K8" s="15" t="s">
        <v>27</v>
      </c>
      <c r="L8" s="16" t="s">
        <v>28</v>
      </c>
      <c r="M8" s="15" t="s">
        <v>27</v>
      </c>
      <c r="N8" s="7" t="s">
        <v>28</v>
      </c>
    </row>
    <row r="9" spans="1:23" ht="11.25">
      <c r="A9" s="60"/>
      <c r="B9" s="117"/>
      <c r="C9" s="118"/>
      <c r="D9" s="14" t="s">
        <v>29</v>
      </c>
      <c r="E9" s="21" t="s">
        <v>30</v>
      </c>
      <c r="F9" s="17" t="s">
        <v>31</v>
      </c>
      <c r="G9" s="21" t="s">
        <v>30</v>
      </c>
      <c r="H9" s="17" t="s">
        <v>31</v>
      </c>
      <c r="I9" s="21" t="s">
        <v>30</v>
      </c>
      <c r="J9" s="17" t="s">
        <v>31</v>
      </c>
      <c r="K9" s="21" t="s">
        <v>30</v>
      </c>
      <c r="L9" s="17" t="s">
        <v>31</v>
      </c>
      <c r="M9" s="21" t="s">
        <v>30</v>
      </c>
      <c r="N9" s="60" t="s">
        <v>31</v>
      </c>
    </row>
    <row r="10" spans="1:23" s="10" customFormat="1" ht="12.75" customHeight="1">
      <c r="A10" s="61" t="s">
        <v>32</v>
      </c>
      <c r="B10" s="110" t="s">
        <v>33</v>
      </c>
      <c r="C10" s="111"/>
      <c r="D10" s="111"/>
      <c r="E10" s="111"/>
      <c r="F10" s="111"/>
      <c r="G10" s="111"/>
      <c r="H10" s="111"/>
      <c r="I10" s="111"/>
      <c r="J10" s="111"/>
      <c r="K10" s="111"/>
      <c r="L10" s="111"/>
      <c r="M10" s="111"/>
      <c r="N10" s="111"/>
      <c r="P10" s="58" t="str">
        <f>IF(ISBLANK(B10),A10,B10)</f>
        <v>Assessment of technical-methodological design</v>
      </c>
    </row>
    <row r="11" spans="1:23" ht="11.25">
      <c r="A11" s="68" t="s">
        <v>34</v>
      </c>
      <c r="B11" s="96" t="s">
        <v>35</v>
      </c>
      <c r="C11" s="97"/>
      <c r="D11" s="53"/>
      <c r="E11" s="22"/>
      <c r="F11" s="32"/>
      <c r="G11" s="25"/>
      <c r="H11" s="32"/>
      <c r="I11" s="25"/>
      <c r="J11" s="32"/>
      <c r="K11" s="25"/>
      <c r="L11" s="32"/>
      <c r="M11" s="25"/>
      <c r="N11" s="62"/>
      <c r="P11" s="58" t="str">
        <f t="shared" ref="P11:P74" si="0">IF(ISBLANK(B11),A11,B11)</f>
        <v>Strategy</v>
      </c>
    </row>
    <row r="12" spans="1:23" ht="22.5" customHeight="1">
      <c r="A12" s="63" t="s">
        <v>36</v>
      </c>
      <c r="B12" s="92" t="s">
        <v>37</v>
      </c>
      <c r="C12" s="93"/>
      <c r="D12" s="51">
        <f>'Bidder 1-5'!D12</f>
        <v>0.1</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38</v>
      </c>
      <c r="B13" s="94" t="s">
        <v>39</v>
      </c>
      <c r="C13" s="95"/>
      <c r="D13" s="81">
        <f>'Bidder 1-5'!D13</f>
        <v>0.15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40</v>
      </c>
      <c r="B14" s="115"/>
      <c r="C14" s="116"/>
      <c r="D14" s="52">
        <f>'Bidder 1-5'!D14</f>
        <v>0.25</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41</v>
      </c>
      <c r="B15" s="96" t="s">
        <v>42</v>
      </c>
      <c r="C15" s="97"/>
      <c r="D15" s="53"/>
      <c r="E15" s="22"/>
      <c r="F15" s="29"/>
      <c r="G15" s="22"/>
      <c r="H15" s="29"/>
      <c r="I15" s="22"/>
      <c r="J15" s="29"/>
      <c r="K15" s="22"/>
      <c r="L15" s="29"/>
      <c r="M15" s="22"/>
      <c r="N15" s="69"/>
      <c r="P15" s="58" t="str">
        <f t="shared" si="0"/>
        <v>Cooperation</v>
      </c>
    </row>
    <row r="16" spans="1:23" ht="22.5" customHeight="1">
      <c r="A16" s="63" t="s">
        <v>43</v>
      </c>
      <c r="B16" s="92" t="s">
        <v>44</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45</v>
      </c>
      <c r="B17" s="94" t="s">
        <v>46</v>
      </c>
      <c r="C17" s="95"/>
      <c r="D17" s="51">
        <f>'Bidder 1-5'!D17</f>
        <v>0.03</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47</v>
      </c>
      <c r="B18" s="115"/>
      <c r="C18" s="116"/>
      <c r="D18" s="52">
        <f>'Bidder 1-5'!D18</f>
        <v>0.05</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48</v>
      </c>
      <c r="B19" s="96" t="s">
        <v>49</v>
      </c>
      <c r="C19" s="97"/>
      <c r="D19" s="53"/>
      <c r="E19" s="22"/>
      <c r="F19" s="29"/>
      <c r="G19" s="22"/>
      <c r="H19" s="29"/>
      <c r="I19" s="22"/>
      <c r="J19" s="29"/>
      <c r="K19" s="22"/>
      <c r="L19" s="29"/>
      <c r="M19" s="22"/>
      <c r="N19" s="69"/>
      <c r="P19" s="58" t="str">
        <f t="shared" si="0"/>
        <v>Steering structure</v>
      </c>
    </row>
    <row r="20" spans="1:16" ht="22.5" customHeight="1">
      <c r="A20" s="63" t="s">
        <v>50</v>
      </c>
      <c r="B20" s="92" t="s">
        <v>51</v>
      </c>
      <c r="C20" s="93"/>
      <c r="D20" s="51">
        <f>'Bidder 1-5'!D20</f>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52</v>
      </c>
      <c r="B21" s="94" t="s">
        <v>53</v>
      </c>
      <c r="C21" s="95"/>
      <c r="D21" s="51">
        <f>'Bidder 1-5'!D21</f>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54</v>
      </c>
      <c r="B22" s="115"/>
      <c r="C22" s="116"/>
      <c r="D22" s="52">
        <f>'Bidder 1-5'!D22</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55</v>
      </c>
      <c r="B23" s="96" t="s">
        <v>56</v>
      </c>
      <c r="C23" s="97"/>
      <c r="D23" s="53"/>
      <c r="E23" s="22"/>
      <c r="F23" s="29"/>
      <c r="G23" s="22"/>
      <c r="H23" s="29"/>
      <c r="I23" s="22"/>
      <c r="J23" s="29"/>
      <c r="K23" s="22"/>
      <c r="L23" s="29"/>
      <c r="M23" s="22"/>
      <c r="N23" s="69"/>
      <c r="P23" s="58" t="str">
        <f t="shared" si="0"/>
        <v>Processes</v>
      </c>
    </row>
    <row r="24" spans="1:16" ht="22.5" customHeight="1">
      <c r="A24" s="63" t="s">
        <v>57</v>
      </c>
      <c r="B24" s="92" t="s">
        <v>58</v>
      </c>
      <c r="C24" s="93"/>
      <c r="D24" s="51">
        <f>'Bidder 1-5'!D24</f>
        <v>0.1</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59</v>
      </c>
      <c r="B25" s="94" t="s">
        <v>60</v>
      </c>
      <c r="C25" s="95"/>
      <c r="D25" s="51">
        <f>'Bidder 1-5'!D25</f>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61</v>
      </c>
      <c r="B26" s="115"/>
      <c r="C26" s="116"/>
      <c r="D26" s="52">
        <f>'Bidder 1-5'!D26</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62</v>
      </c>
      <c r="B27" s="96" t="s">
        <v>63</v>
      </c>
      <c r="C27" s="97"/>
      <c r="D27" s="53"/>
      <c r="E27" s="22"/>
      <c r="F27" s="29"/>
      <c r="G27" s="22"/>
      <c r="H27" s="29"/>
      <c r="I27" s="22"/>
      <c r="J27" s="29"/>
      <c r="K27" s="22"/>
      <c r="L27" s="29"/>
      <c r="M27" s="22"/>
      <c r="N27" s="69"/>
      <c r="P27" s="58" t="str">
        <f t="shared" si="0"/>
        <v>Learning and innovation</v>
      </c>
    </row>
    <row r="28" spans="1:16" ht="22.5" customHeight="1">
      <c r="A28" s="63" t="s">
        <v>64</v>
      </c>
      <c r="B28" s="92" t="s">
        <v>65</v>
      </c>
      <c r="C28" s="93"/>
      <c r="D28" s="51">
        <f>'Bidder 1-5'!D28</f>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66</v>
      </c>
      <c r="B29" s="94" t="s">
        <v>67</v>
      </c>
      <c r="C29" s="95"/>
      <c r="D29" s="51">
        <f>'Bidder 1-5'!D29</f>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68</v>
      </c>
      <c r="B30" s="115"/>
      <c r="C30" s="116"/>
      <c r="D30" s="52">
        <f>'Bidder 1-5'!D30</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69</v>
      </c>
      <c r="B31" s="96" t="s">
        <v>70</v>
      </c>
      <c r="C31" s="97"/>
      <c r="D31" s="53"/>
      <c r="E31" s="22"/>
      <c r="F31" s="29"/>
      <c r="G31" s="22"/>
      <c r="H31" s="29"/>
      <c r="I31" s="22"/>
      <c r="J31" s="29"/>
      <c r="K31" s="22"/>
      <c r="L31" s="29"/>
      <c r="M31" s="22"/>
      <c r="N31" s="69"/>
      <c r="P31" s="58" t="str">
        <f t="shared" si="0"/>
        <v>Project management of the contractor</v>
      </c>
    </row>
    <row r="32" spans="1:16" ht="11.25" customHeight="1">
      <c r="A32" s="63" t="s">
        <v>71</v>
      </c>
      <c r="B32" s="92" t="s">
        <v>72</v>
      </c>
      <c r="C32" s="93"/>
      <c r="D32" s="51">
        <f>'Bidder 1-5'!D32</f>
        <v>0.03</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73</v>
      </c>
      <c r="B33" s="151" t="s">
        <v>74</v>
      </c>
      <c r="C33" s="152"/>
      <c r="D33" s="51">
        <f>'Bidder 1-5'!D33</f>
        <v>7.0000000000000007E-2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75</v>
      </c>
      <c r="B34" s="140" t="s">
        <v>76</v>
      </c>
      <c r="C34" s="141"/>
      <c r="D34" s="51">
        <f>'Bidder 1-5'!D34</f>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77</v>
      </c>
      <c r="B35" s="115"/>
      <c r="C35" s="116"/>
      <c r="D35" s="52">
        <f>'Bidder 1-5'!D35</f>
        <v>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78</v>
      </c>
      <c r="B36" s="100" t="s">
        <v>79</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80</v>
      </c>
      <c r="B37" s="123"/>
      <c r="C37" s="124"/>
      <c r="D37" s="52">
        <f>'Bidder 1-5'!D37</f>
        <v>0.5</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81</v>
      </c>
      <c r="B38" s="110" t="s">
        <v>82</v>
      </c>
      <c r="C38" s="111"/>
      <c r="D38" s="111"/>
      <c r="E38" s="111"/>
      <c r="F38" s="111"/>
      <c r="G38" s="111"/>
      <c r="H38" s="111"/>
      <c r="I38" s="111"/>
      <c r="J38" s="111"/>
      <c r="K38" s="111"/>
      <c r="L38" s="111"/>
      <c r="M38" s="111"/>
      <c r="N38" s="111"/>
      <c r="P38" s="58" t="str">
        <f t="shared" si="0"/>
        <v>Assessment of proposed staff</v>
      </c>
    </row>
    <row r="39" spans="1:16" ht="11.25" customHeight="1">
      <c r="A39" s="73" t="s">
        <v>83</v>
      </c>
      <c r="B39" s="108" t="s">
        <v>84</v>
      </c>
      <c r="C39" s="109"/>
      <c r="D39" s="55"/>
      <c r="E39" s="33"/>
      <c r="F39" s="29"/>
      <c r="G39" s="33"/>
      <c r="H39" s="29"/>
      <c r="I39" s="33"/>
      <c r="J39" s="29"/>
      <c r="K39" s="33"/>
      <c r="L39" s="29"/>
      <c r="M39" s="33"/>
      <c r="N39" s="69"/>
      <c r="P39" s="58" t="str">
        <f t="shared" si="0"/>
        <v>Team leader (in accordance with ToR provisions/criteria)</v>
      </c>
    </row>
    <row r="40" spans="1:16" ht="11.25">
      <c r="A40" s="71" t="s">
        <v>85</v>
      </c>
      <c r="B40" s="102" t="s">
        <v>86</v>
      </c>
      <c r="C40" s="103"/>
      <c r="D40" s="51">
        <f>'Bidder 1-5'!D40</f>
        <v>0.05</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87</v>
      </c>
      <c r="B41" s="102" t="s">
        <v>88</v>
      </c>
      <c r="C41" s="103"/>
      <c r="D41" s="51">
        <f>'Bidder 1-5'!D41</f>
        <v>0.02</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89</v>
      </c>
      <c r="B42" s="112" t="s">
        <v>90</v>
      </c>
      <c r="C42" s="113"/>
      <c r="D42" s="51">
        <f>'Bidder 1-5'!D42</f>
        <v>0.05</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91</v>
      </c>
      <c r="B43" s="112" t="s">
        <v>92</v>
      </c>
      <c r="C43" s="113"/>
      <c r="D43" s="51">
        <f>'Bidder 1-5'!D43</f>
        <v>0.05</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93</v>
      </c>
      <c r="B44" s="102" t="s">
        <v>94</v>
      </c>
      <c r="C44" s="103"/>
      <c r="D44" s="51">
        <f>'Bidder 1-5'!D44</f>
        <v>0.05</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95</v>
      </c>
      <c r="B45" s="112" t="s">
        <v>96</v>
      </c>
      <c r="C45" s="113"/>
      <c r="D45" s="51">
        <f>'Bidder 1-5'!D45</f>
        <v>0.08</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97</v>
      </c>
      <c r="B46" s="142" t="s">
        <v>98</v>
      </c>
      <c r="C46" s="143"/>
      <c r="D46" s="51">
        <f>'Bidder 1-5'!D46</f>
        <v>0.02</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99</v>
      </c>
      <c r="B47" s="144" t="s">
        <v>100</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101</v>
      </c>
      <c r="B48" s="115"/>
      <c r="C48" s="116"/>
      <c r="D48" s="52">
        <f>'Bidder 1-5'!D48</f>
        <v>0.32000000000000006</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102</v>
      </c>
      <c r="B49" s="108" t="s">
        <v>103</v>
      </c>
      <c r="C49" s="109"/>
      <c r="D49" s="55"/>
      <c r="E49" s="33"/>
      <c r="F49" s="29"/>
      <c r="G49" s="33"/>
      <c r="H49" s="29"/>
      <c r="I49" s="33"/>
      <c r="J49" s="29"/>
      <c r="K49" s="33"/>
      <c r="L49" s="29"/>
      <c r="M49" s="33"/>
      <c r="N49" s="69"/>
      <c r="P49" s="58" t="str">
        <f t="shared" si="0"/>
        <v>Expert 1 (in accordance with ToR provisions/criteria)</v>
      </c>
    </row>
    <row r="50" spans="1:16" ht="11.25">
      <c r="A50" s="71" t="s">
        <v>104</v>
      </c>
      <c r="B50" s="102" t="s">
        <v>86</v>
      </c>
      <c r="C50" s="103"/>
      <c r="D50" s="51">
        <f>'Bidder 1-5'!D50</f>
        <v>0.04</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105</v>
      </c>
      <c r="B51" s="102" t="s">
        <v>88</v>
      </c>
      <c r="C51" s="103"/>
      <c r="D51" s="51">
        <f>'Bidder 1-5'!D51</f>
        <v>0</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106</v>
      </c>
      <c r="B52" s="112" t="s">
        <v>90</v>
      </c>
      <c r="C52" s="113"/>
      <c r="D52" s="80">
        <f>'Bidder 1-5'!D52</f>
        <v>0.02</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107</v>
      </c>
      <c r="B53" s="112" t="s">
        <v>92</v>
      </c>
      <c r="C53" s="113"/>
      <c r="D53" s="51">
        <f>'Bidder 1-5'!D53</f>
        <v>0.08</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108</v>
      </c>
      <c r="B54" s="102" t="s">
        <v>94</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109</v>
      </c>
      <c r="B55" s="112" t="s">
        <v>96</v>
      </c>
      <c r="C55" s="113"/>
      <c r="D55" s="51">
        <f>'Bidder 1-5'!D55</f>
        <v>0.04</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110</v>
      </c>
      <c r="B56" s="142" t="s">
        <v>98</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111</v>
      </c>
      <c r="B57" s="144" t="s">
        <v>100</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112</v>
      </c>
      <c r="B58" s="115"/>
      <c r="C58" s="116"/>
      <c r="D58" s="52">
        <f>'Bidder 1-5'!D58</f>
        <v>0.18000000000000002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113</v>
      </c>
      <c r="B59" s="108" t="s">
        <v>114</v>
      </c>
      <c r="C59" s="109"/>
      <c r="D59" s="55"/>
      <c r="E59" s="33"/>
      <c r="F59" s="29"/>
      <c r="G59" s="33"/>
      <c r="H59" s="29"/>
      <c r="I59" s="33"/>
      <c r="J59" s="29"/>
      <c r="K59" s="33"/>
      <c r="L59" s="29"/>
      <c r="M59" s="33"/>
      <c r="N59" s="69"/>
      <c r="P59" s="58" t="str">
        <f t="shared" si="0"/>
        <v>Expert 2 (in accordance with ToR provisions/criteria)</v>
      </c>
    </row>
    <row r="60" spans="1:16" ht="11.25">
      <c r="A60" s="71" t="s">
        <v>115</v>
      </c>
      <c r="B60" s="102" t="s">
        <v>86</v>
      </c>
      <c r="C60" s="103"/>
      <c r="D60" s="51">
        <f>'Bidder 1-5'!D60</f>
        <v>0</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116</v>
      </c>
      <c r="B61" s="102" t="s">
        <v>88</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117</v>
      </c>
      <c r="B62" s="112" t="s">
        <v>90</v>
      </c>
      <c r="C62" s="113"/>
      <c r="D62" s="80">
        <f>'Bidder 1-5'!D62</f>
        <v>0</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118</v>
      </c>
      <c r="B63" s="112" t="s">
        <v>92</v>
      </c>
      <c r="C63" s="113"/>
      <c r="D63" s="51">
        <f>'Bidder 1-5'!D63</f>
        <v>0</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119</v>
      </c>
      <c r="B64" s="102" t="s">
        <v>94</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120</v>
      </c>
      <c r="B65" s="112" t="s">
        <v>96</v>
      </c>
      <c r="C65" s="113"/>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121</v>
      </c>
      <c r="B66" s="142" t="s">
        <v>98</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122</v>
      </c>
      <c r="B67" s="144" t="s">
        <v>100</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123</v>
      </c>
      <c r="B68" s="115"/>
      <c r="C68" s="116"/>
      <c r="D68" s="52">
        <f>'Bidder 1-5'!D68</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124</v>
      </c>
      <c r="B69" s="108" t="s">
        <v>125</v>
      </c>
      <c r="C69" s="109"/>
      <c r="D69" s="55"/>
      <c r="E69" s="33"/>
      <c r="F69" s="29"/>
      <c r="G69" s="33"/>
      <c r="H69" s="29"/>
      <c r="I69" s="33"/>
      <c r="J69" s="29"/>
      <c r="K69" s="33"/>
      <c r="L69" s="29"/>
      <c r="M69" s="33"/>
      <c r="N69" s="69"/>
      <c r="P69" s="58" t="str">
        <f t="shared" si="0"/>
        <v>Expert 3 (in accordance with ToR provisions/criteria)</v>
      </c>
    </row>
    <row r="70" spans="1:16" ht="11.25">
      <c r="A70" s="71" t="s">
        <v>126</v>
      </c>
      <c r="B70" s="102" t="s">
        <v>86</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127</v>
      </c>
      <c r="B71" s="102" t="s">
        <v>88</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128</v>
      </c>
      <c r="B72" s="112" t="s">
        <v>90</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129</v>
      </c>
      <c r="B73" s="112" t="s">
        <v>92</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130</v>
      </c>
      <c r="B74" s="102" t="s">
        <v>94</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131</v>
      </c>
      <c r="B75" s="112" t="s">
        <v>96</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132</v>
      </c>
      <c r="B76" s="142" t="s">
        <v>98</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133</v>
      </c>
      <c r="B77" s="144" t="s">
        <v>100</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134</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135</v>
      </c>
      <c r="B79" s="108" t="s">
        <v>136</v>
      </c>
      <c r="C79" s="109"/>
      <c r="D79" s="55"/>
      <c r="E79" s="33"/>
      <c r="F79" s="29"/>
      <c r="G79" s="33"/>
      <c r="H79" s="29"/>
      <c r="I79" s="33"/>
      <c r="J79" s="29"/>
      <c r="K79" s="33"/>
      <c r="L79" s="29"/>
      <c r="M79" s="33"/>
      <c r="N79" s="69"/>
      <c r="P79" s="58" t="str">
        <f t="shared" si="17"/>
        <v>Expert 4 (in accordance with ToR provisions/criteria)</v>
      </c>
    </row>
    <row r="80" spans="1:16" ht="11.25">
      <c r="A80" s="71" t="s">
        <v>137</v>
      </c>
      <c r="B80" s="102" t="s">
        <v>86</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138</v>
      </c>
      <c r="B81" s="102" t="s">
        <v>88</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139</v>
      </c>
      <c r="B82" s="112" t="s">
        <v>90</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140</v>
      </c>
      <c r="B83" s="112" t="s">
        <v>92</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141</v>
      </c>
      <c r="B84" s="102" t="s">
        <v>94</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142</v>
      </c>
      <c r="B85" s="112" t="s">
        <v>96</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143</v>
      </c>
      <c r="B86" s="142" t="s">
        <v>98</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144</v>
      </c>
      <c r="B87" s="144" t="s">
        <v>100</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145</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146</v>
      </c>
      <c r="B89" s="108" t="s">
        <v>147</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148</v>
      </c>
      <c r="B90" s="102" t="s">
        <v>86</v>
      </c>
      <c r="C90" s="103"/>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149</v>
      </c>
      <c r="B91" s="102" t="s">
        <v>88</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150</v>
      </c>
      <c r="B92" s="112" t="s">
        <v>90</v>
      </c>
      <c r="C92" s="113"/>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151</v>
      </c>
      <c r="B93" s="112" t="s">
        <v>92</v>
      </c>
      <c r="C93" s="113"/>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152</v>
      </c>
      <c r="B94" s="112" t="s">
        <v>96</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153</v>
      </c>
      <c r="B95" s="112" t="s">
        <v>98</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154</v>
      </c>
      <c r="B96" s="144" t="s">
        <v>100</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155</v>
      </c>
      <c r="B97" s="115"/>
      <c r="C97" s="116"/>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156</v>
      </c>
      <c r="B98" s="108" t="s">
        <v>157</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158</v>
      </c>
      <c r="B99" s="102" t="s">
        <v>86</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159</v>
      </c>
      <c r="B100" s="102" t="s">
        <v>88</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160</v>
      </c>
      <c r="B101" s="112" t="s">
        <v>90</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161</v>
      </c>
      <c r="B102" s="112" t="s">
        <v>92</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162</v>
      </c>
      <c r="B103" s="112" t="s">
        <v>96</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163</v>
      </c>
      <c r="B104" s="112" t="s">
        <v>98</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164</v>
      </c>
      <c r="B105" s="144" t="s">
        <v>100</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165</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166</v>
      </c>
      <c r="B107" s="108" t="s">
        <v>167</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168</v>
      </c>
      <c r="B108" s="92" t="s">
        <v>169</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170</v>
      </c>
      <c r="B109" s="90" t="s">
        <v>171</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172</v>
      </c>
      <c r="B110" s="146" t="s">
        <v>173</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174</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175</v>
      </c>
      <c r="B112" s="123"/>
      <c r="C112" s="124"/>
      <c r="D112" s="52">
        <f>'Bidder 1-5'!D112</f>
        <v>0.50000000000000011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176</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177</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178</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179</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3"/>
      <c r="J118" s="153"/>
      <c r="K118" s="153"/>
      <c r="L118" s="153"/>
      <c r="M118" s="153"/>
      <c r="N118" s="153"/>
    </row>
    <row r="119" spans="1:16" ht="12" customHeight="1">
      <c r="B119" s="89"/>
      <c r="E119" s="2"/>
      <c r="G119" s="2"/>
      <c r="I119" s="114" t="s">
        <v>180</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1127BBBB5AAB5448D0FF0C8D351E6E4" ma:contentTypeVersion="4" ma:contentTypeDescription="Ein neues Dokument erstellen." ma:contentTypeScope="" ma:versionID="ede5388a1bd50d34c594d5c3d0097acd">
  <xsd:schema xmlns:xsd="http://www.w3.org/2001/XMLSchema" xmlns:xs="http://www.w3.org/2001/XMLSchema" xmlns:p="http://schemas.microsoft.com/office/2006/metadata/properties" xmlns:ns2="13d84d65-79e5-4231-b556-9d18f65cda8c" xmlns:ns3="8f02399b-5cfb-4a5b-aae2-d55c9baabffa" targetNamespace="http://schemas.microsoft.com/office/2006/metadata/properties" ma:root="true" ma:fieldsID="2906f764d9e724a81e385621d670b581" ns2:_="" ns3:_="">
    <xsd:import namespace="13d84d65-79e5-4231-b556-9d18f65cda8c"/>
    <xsd:import namespace="8f02399b-5cfb-4a5b-aae2-d55c9baabf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4d65-79e5-4231-b556-9d18f65cd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02399b-5cfb-4a5b-aae2-d55c9baabff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ABD9B5-41B2-4B1F-A21B-3D064A014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4d65-79e5-4231-b556-9d18f65cda8c"/>
    <ds:schemaRef ds:uri="8f02399b-5cfb-4a5b-aae2-d55c9baa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D8D6B-ED9F-4C92-8592-D6CBD1FF2F34}">
  <ds:schemaRefs>
    <ds:schemaRef ds:uri="http://schemas.microsoft.com/sharepoint/v3/contenttype/forms"/>
  </ds:schemaRefs>
</ds:datastoreItem>
</file>

<file path=customXml/itemProps3.xml><?xml version="1.0" encoding="utf-8"?>
<ds:datastoreItem xmlns:ds="http://schemas.openxmlformats.org/officeDocument/2006/customXml" ds:itemID="{A12BCEDA-A6B3-42F6-9BA3-5C72029D47C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3d84d65-79e5-4231-b556-9d18f65cda8c"/>
    <ds:schemaRef ds:uri="8f02399b-5cfb-4a5b-aae2-d55c9baabff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Moritz Brunn</dc:creator>
  <cp:keywords/>
  <dc:description/>
  <cp:lastModifiedBy>Sanjay Dhar</cp:lastModifiedBy>
  <cp:revision/>
  <dcterms:created xsi:type="dcterms:W3CDTF">2001-02-21T08:54:43Z</dcterms:created>
  <dcterms:modified xsi:type="dcterms:W3CDTF">2019-10-24T15:26:48Z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0x01010071127BBBB5AAB5448D0FF0C8D351E6E4</vt:lpwstr>
  </property>
</Properties>
</file>