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DieseArbeitsmappe"/>
  <mc:AlternateContent xmlns:mc="http://schemas.openxmlformats.org/markup-compatibility/2006">
    <mc:Choice Requires="x15">
      <x15ac:absPath xmlns:x15ac="http://schemas.microsoft.com/office/spreadsheetml/2010/11/ac" url="E:\Bidding Documents\Procurement Department (May)\"/>
    </mc:Choice>
  </mc:AlternateContent>
  <xr:revisionPtr revIDLastSave="0" documentId="13_ncr:1_{430DDB3E-8282-4BC6-B32A-0C8A59EC2E1C}" xr6:coauthVersionLast="44" xr6:coauthVersionMax="44" xr10:uidLastSave="{00000000-0000-0000-0000-000000000000}"/>
  <bookViews>
    <workbookView xWindow="-120" yWindow="-120" windowWidth="20730" windowHeight="11160" activeTab="2" xr2:uid="{00000000-000D-0000-FFFF-FFFF00000000}"/>
  </bookViews>
  <sheets>
    <sheet name="Information" sheetId="5" r:id="rId1"/>
    <sheet name="Overview geographical regions" sheetId="8" r:id="rId2"/>
    <sheet name="Company 1-5" sheetId="2" r:id="rId3"/>
    <sheet name="Company 6-10" sheetId="7" r:id="rId4"/>
    <sheet name="Auswahllisten" sheetId="6" state="hidden" r:id="rId5"/>
  </sheets>
  <externalReferences>
    <externalReference r:id="rId6"/>
  </externalReferences>
  <definedNames>
    <definedName name="Auswahl_ja_nein" localSheetId="1">[1]Auswahllisten!$E$2:$E$3</definedName>
    <definedName name="Auswahl_ja_nein">Auswahllisten!$E$2:$E$3</definedName>
    <definedName name="geeignet_ungeeignet" localSheetId="1">[1]Auswahllisten!$F$2:$F$3</definedName>
    <definedName name="geeignet_ungeeignet">Auswahllisten!$F$2:$F$3</definedName>
    <definedName name="Länder_und_Regionen" localSheetId="1">[1]Auswahllisten!$C$2:$C$267</definedName>
    <definedName name="Länder_und_Regionen">Auswahllisten!$C$2:$C$267</definedName>
    <definedName name="Mindestzahl" localSheetId="1">[1]Auswahllisten!$D$2:$D$12</definedName>
    <definedName name="Mindestzahl">Auswahllisten!$D$2:$D$12</definedName>
    <definedName name="_xlnm.Print_Area" localSheetId="2">'Company 1-5'!$A$1:$S$51</definedName>
    <definedName name="_xlnm.Print_Area" localSheetId="3">'Company 6-10'!$A$1:$S$51</definedName>
    <definedName name="_xlnm.Print_Area" localSheetId="0">Information!$A$1:$G$20</definedName>
    <definedName name="_xlnm.Print_Area" localSheetId="1">'Overview geographical regions'!$A$1:$N$68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 i="2" l="1"/>
  <c r="C8" i="7" l="1"/>
  <c r="J4" i="7"/>
  <c r="R6" i="7"/>
  <c r="R8" i="7"/>
  <c r="E6" i="7"/>
  <c r="C4" i="7"/>
  <c r="R4" i="7" l="1"/>
  <c r="R2" i="7"/>
  <c r="A6" i="7"/>
  <c r="A8" i="7" s="1"/>
  <c r="A10" i="7" s="1"/>
  <c r="A11" i="7" s="1"/>
  <c r="A4" i="7"/>
  <c r="D25" i="7" l="1"/>
  <c r="D25" i="2"/>
  <c r="D24" i="7"/>
  <c r="D24" i="2"/>
  <c r="S45" i="7" l="1"/>
  <c r="Q45" i="7"/>
  <c r="O45" i="7"/>
  <c r="M45" i="7"/>
  <c r="K45" i="7"/>
  <c r="S43" i="7"/>
  <c r="Q43" i="7"/>
  <c r="O43" i="7"/>
  <c r="M43" i="7"/>
  <c r="K43" i="7"/>
  <c r="I41" i="7"/>
  <c r="A12" i="7" l="1"/>
  <c r="A13" i="7" s="1"/>
  <c r="A14" i="7" s="1"/>
  <c r="A15" i="7" s="1"/>
  <c r="A16" i="7" s="1"/>
  <c r="A17" i="7" s="1"/>
  <c r="A18" i="7" s="1"/>
  <c r="A20" i="7" s="1"/>
  <c r="A21" i="7" s="1"/>
  <c r="A23" i="7" s="1"/>
  <c r="A24" i="7" s="1"/>
  <c r="A25" i="7" s="1"/>
  <c r="I46" i="7"/>
  <c r="S40" i="7"/>
  <c r="Q40" i="7"/>
  <c r="O40" i="7"/>
  <c r="M40" i="7"/>
  <c r="K40" i="7"/>
  <c r="S39" i="7"/>
  <c r="Q39" i="7"/>
  <c r="O39" i="7"/>
  <c r="M39" i="7"/>
  <c r="K39" i="7"/>
  <c r="S38" i="7"/>
  <c r="Q38" i="7"/>
  <c r="O38" i="7"/>
  <c r="M38" i="7"/>
  <c r="K38" i="7"/>
  <c r="S37" i="7"/>
  <c r="Q37" i="7"/>
  <c r="O37" i="7"/>
  <c r="M37" i="7"/>
  <c r="K37" i="7"/>
  <c r="S36" i="7"/>
  <c r="Q36" i="7"/>
  <c r="O36" i="7"/>
  <c r="M36" i="7"/>
  <c r="K36" i="7"/>
  <c r="S35" i="7"/>
  <c r="Q35" i="7"/>
  <c r="O35" i="7"/>
  <c r="M35" i="7"/>
  <c r="K35" i="7"/>
  <c r="A4" i="2"/>
  <c r="A6" i="2" s="1"/>
  <c r="A8" i="2" s="1"/>
  <c r="A26" i="7" l="1"/>
  <c r="A28" i="7" s="1"/>
  <c r="A30" i="7" s="1"/>
  <c r="A32" i="7" s="1"/>
  <c r="A34" i="7" s="1"/>
  <c r="A35" i="7" s="1"/>
  <c r="A36" i="7" s="1"/>
  <c r="A37" i="7" s="1"/>
  <c r="A38" i="7" s="1"/>
  <c r="A39" i="7" s="1"/>
  <c r="A40" i="7" s="1"/>
  <c r="A41" i="7" s="1"/>
  <c r="A42" i="7" s="1"/>
  <c r="A43" i="7" s="1"/>
  <c r="A44" i="7" s="1"/>
  <c r="A45" i="7" s="1"/>
  <c r="A46" i="7" s="1"/>
  <c r="A47" i="7" s="1"/>
  <c r="M41" i="7"/>
  <c r="M46" i="7" s="1"/>
  <c r="K41" i="7"/>
  <c r="K46" i="7" s="1"/>
  <c r="O41" i="7"/>
  <c r="O46" i="7" s="1"/>
  <c r="S41" i="7"/>
  <c r="S46" i="7" s="1"/>
  <c r="Q41" i="7"/>
  <c r="Q46" i="7" s="1"/>
  <c r="A10" i="2"/>
  <c r="A11" i="2" s="1"/>
  <c r="A12" i="2" s="1"/>
  <c r="A13" i="2" s="1"/>
  <c r="A14" i="2" s="1"/>
  <c r="A15" i="2" s="1"/>
  <c r="A16" i="2" s="1"/>
  <c r="A17" i="2" s="1"/>
  <c r="A18" i="2" s="1"/>
  <c r="I41" i="2"/>
  <c r="I46" i="2" s="1"/>
  <c r="Q45" i="2"/>
  <c r="S45" i="2"/>
  <c r="O45" i="2"/>
  <c r="K45" i="2"/>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S40" i="2"/>
  <c r="Q40" i="2"/>
  <c r="O40" i="2"/>
  <c r="M40" i="2"/>
  <c r="K40" i="2"/>
  <c r="S39" i="2"/>
  <c r="Q39" i="2"/>
  <c r="O39" i="2"/>
  <c r="M39" i="2"/>
  <c r="K39" i="2"/>
  <c r="S38" i="2"/>
  <c r="Q38" i="2"/>
  <c r="O38" i="2"/>
  <c r="M38" i="2"/>
  <c r="K38" i="2"/>
  <c r="S37" i="2"/>
  <c r="Q37" i="2"/>
  <c r="O37" i="2"/>
  <c r="M37" i="2"/>
  <c r="K37" i="2"/>
  <c r="S36" i="2"/>
  <c r="Q36" i="2"/>
  <c r="O36" i="2"/>
  <c r="M36" i="2"/>
  <c r="K36" i="2"/>
  <c r="A20" i="2" l="1"/>
  <c r="A21" i="2" s="1"/>
  <c r="M45" i="2"/>
  <c r="A23" i="2" l="1"/>
  <c r="A24" i="2" s="1"/>
  <c r="A25" i="2" s="1"/>
  <c r="S43" i="2"/>
  <c r="S35" i="2"/>
  <c r="S41" i="2" s="1"/>
  <c r="Q43" i="2"/>
  <c r="Q35" i="2"/>
  <c r="Q41" i="2" s="1"/>
  <c r="O43" i="2"/>
  <c r="O35" i="2"/>
  <c r="O41" i="2" s="1"/>
  <c r="M43" i="2"/>
  <c r="M35" i="2"/>
  <c r="M41" i="2" s="1"/>
  <c r="K43" i="2"/>
  <c r="K35" i="2"/>
  <c r="K41" i="2" s="1"/>
  <c r="A26" i="2" l="1"/>
  <c r="A28" i="2" s="1"/>
  <c r="A30" i="2" s="1"/>
  <c r="A32" i="2" s="1"/>
  <c r="A34" i="2" s="1"/>
  <c r="A35" i="2" s="1"/>
  <c r="A36" i="2" s="1"/>
  <c r="A37" i="2" s="1"/>
  <c r="A38" i="2" s="1"/>
  <c r="A39" i="2" s="1"/>
  <c r="A40" i="2" s="1"/>
  <c r="A41" i="2" s="1"/>
  <c r="A42" i="2" s="1"/>
  <c r="A43" i="2" s="1"/>
  <c r="A44" i="2" s="1"/>
  <c r="A45" i="2" s="1"/>
  <c r="A46" i="2" s="1"/>
  <c r="A47" i="2" s="1"/>
  <c r="K46" i="2"/>
  <c r="M46" i="2"/>
  <c r="O46" i="2"/>
  <c r="Q46" i="2"/>
  <c r="S4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6" authorId="0" shapeId="0" xr:uid="{00000000-0006-0000-0200-000001000000}">
      <text>
        <r>
          <rPr>
            <sz val="9"/>
            <color indexed="81"/>
            <rFont val="Tahoma"/>
            <family val="2"/>
          </rPr>
          <t>Gewichtungen müssen insgesamt 100 ergeben.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 Strecker</author>
  </authors>
  <commentList>
    <comment ref="I46" authorId="0" shapeId="0" xr:uid="{00000000-0006-0000-0300-000001000000}">
      <text>
        <r>
          <rPr>
            <sz val="9"/>
            <color indexed="81"/>
            <rFont val="Tahoma"/>
            <family val="2"/>
          </rPr>
          <t>Gewichtungen müssen insgesamt 100 ergeben.</t>
        </r>
      </text>
    </comment>
  </commentList>
</comments>
</file>

<file path=xl/sharedStrings.xml><?xml version="1.0" encoding="utf-8"?>
<sst xmlns="http://schemas.openxmlformats.org/spreadsheetml/2006/main" count="1031" uniqueCount="666">
  <si>
    <t xml:space="preserve"> </t>
  </si>
  <si>
    <t>in %</t>
  </si>
  <si>
    <t>(max.10)</t>
  </si>
  <si>
    <t>(2)x(3)</t>
  </si>
  <si>
    <t>OE</t>
  </si>
  <si>
    <t>PN</t>
  </si>
  <si>
    <t>50</t>
  </si>
  <si>
    <t>30-70</t>
  </si>
  <si>
    <t>30</t>
  </si>
  <si>
    <t>10-40</t>
  </si>
  <si>
    <t>20</t>
  </si>
  <si>
    <t>0-30</t>
  </si>
  <si>
    <t>Länder und Regionen (Basis)</t>
  </si>
  <si>
    <t>Länder und Regionen (Zeile 35)</t>
  </si>
  <si>
    <t>Auswahl ja/nein</t>
  </si>
  <si>
    <t>Afghanistan</t>
  </si>
  <si>
    <t>Åland Islands</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</si>
  <si>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</si>
  <si>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</si>
  <si>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</si>
  <si>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</si>
  <si>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</si>
  <si>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</si>
  <si>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</si>
  <si>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</si>
  <si>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</si>
  <si>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</si>
  <si>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</si>
  <si>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</si>
  <si>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</si>
  <si>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</si>
  <si>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</si>
  <si>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</si>
  <si>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</si>
  <si>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</si>
  <si>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</si>
  <si>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</si>
  <si>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</si>
  <si>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</si>
  <si>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</si>
  <si>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</si>
  <si>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Bonaire, Sint Eustatius and Saba</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</si>
  <si>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</si>
  <si>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</si>
  <si>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</si>
  <si>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</si>
  <si>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</si>
  <si>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</si>
  <si>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</si>
  <si>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</si>
  <si>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</si>
  <si>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</si>
  <si>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</si>
  <si>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</si>
  <si>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</si>
  <si>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</si>
  <si>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</si>
  <si>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Channel Islands</t>
  </si>
  <si>
    <t>Chile</t>
  </si>
  <si>
    <t>China</t>
  </si>
  <si>
    <t>China, Hong Kong Special Administrative Region</t>
  </si>
  <si>
    <t>China, Macao Special Administrative Region</t>
  </si>
  <si>
    <t>Colombia</t>
  </si>
  <si>
    <t>Comoros</t>
  </si>
  <si>
    <t>Congo</t>
  </si>
  <si>
    <t>Cook Islands</t>
  </si>
  <si>
    <t>Costa Rica</t>
  </si>
  <si>
    <t>Côte d'Ivoire</t>
  </si>
  <si>
    <t>Croatia</t>
  </si>
  <si>
    <t>Cuba</t>
  </si>
  <si>
    <t>Curaçao</t>
  </si>
  <si>
    <t>Cyprus</t>
  </si>
  <si>
    <t>Czech Republic</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</si>
  <si>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</si>
  <si>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</si>
  <si>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</si>
  <si>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</si>
  <si>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</si>
  <si>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</si>
  <si>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</si>
  <si>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</si>
  <si>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</si>
  <si>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</si>
  <si>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</si>
  <si>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</si>
  <si>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</si>
  <si>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Faeroe Islands</t>
  </si>
  <si>
    <t>Falkland Islands (Malvinas)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</si>
  <si>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</si>
  <si>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</si>
  <si>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</si>
  <si>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</si>
  <si>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</si>
  <si>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</si>
  <si>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</si>
  <si>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</si>
  <si>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</si>
  <si>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</si>
  <si>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</si>
  <si>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</si>
  <si>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</si>
  <si>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</si>
  <si>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</si>
  <si>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</si>
  <si>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</si>
  <si>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</si>
  <si>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</si>
  <si>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</si>
  <si>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</si>
  <si>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</si>
  <si>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</si>
  <si>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</si>
  <si>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</si>
  <si>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</si>
  <si>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</si>
  <si>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</si>
  <si>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</si>
  <si>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</si>
  <si>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</si>
  <si>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</si>
  <si>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</si>
  <si>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</si>
  <si>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</si>
  <si>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</si>
  <si>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</si>
  <si>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</si>
  <si>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</si>
  <si>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</si>
  <si>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</si>
  <si>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</si>
  <si>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</si>
  <si>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</si>
  <si>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</si>
  <si>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</si>
  <si>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</si>
  <si>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</si>
  <si>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</si>
  <si>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</si>
  <si>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</si>
  <si>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</si>
  <si>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</si>
  <si>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</si>
  <si>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</si>
  <si>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</si>
  <si>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</si>
  <si>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</si>
  <si>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</si>
  <si>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</si>
  <si>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</si>
  <si>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</si>
  <si>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</si>
  <si>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</si>
  <si>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</si>
  <si>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</si>
  <si>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</si>
  <si>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</si>
  <si>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</si>
  <si>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</si>
  <si>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</si>
  <si>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</si>
  <si>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</si>
  <si>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</si>
  <si>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</si>
  <si>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</si>
  <si>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</si>
  <si>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</si>
  <si>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</si>
  <si>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</si>
  <si>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</si>
  <si>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</si>
  <si>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</si>
  <si>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</si>
  <si>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</si>
  <si>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</si>
  <si>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</si>
  <si>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</si>
  <si>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Panama</t>
  </si>
  <si>
    <t>Papua New Guinea</t>
  </si>
  <si>
    <t>Paraguay</t>
  </si>
  <si>
    <t>Peru</t>
  </si>
  <si>
    <t>Philippines</t>
  </si>
  <si>
    <t>Pitcairn</t>
  </si>
  <si>
    <t>Poland</t>
  </si>
  <si>
    <t>Portugal</t>
  </si>
  <si>
    <t>Puerto Rico</t>
  </si>
  <si>
    <t>Qatar</t>
  </si>
  <si>
    <t>Republic of Korea</t>
  </si>
  <si>
    <t>Republic of Moldova</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</si>
  <si>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</si>
  <si>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</si>
  <si>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</si>
  <si>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</si>
  <si>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</si>
  <si>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</si>
  <si>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</si>
  <si>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</si>
  <si>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</si>
  <si>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</si>
  <si>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</si>
  <si>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</si>
  <si>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</si>
  <si>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</si>
  <si>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Sark</t>
  </si>
  <si>
    <t>Saudi Arabia</t>
  </si>
  <si>
    <t>Senegal</t>
  </si>
  <si>
    <t>Serbia</t>
  </si>
  <si>
    <t>Seychelles</t>
  </si>
  <si>
    <t>Sierra Leone</t>
  </si>
  <si>
    <t>Singapore</t>
  </si>
  <si>
    <t>Sint Maarten (Dutch part)</t>
  </si>
  <si>
    <t>Slovakia</t>
  </si>
  <si>
    <t>Slovenia</t>
  </si>
  <si>
    <t>Solomon Islands</t>
  </si>
  <si>
    <t>Somalia</t>
  </si>
  <si>
    <t>South Africa</t>
  </si>
  <si>
    <t>South Sudan</t>
  </si>
  <si>
    <t>Spain</t>
  </si>
  <si>
    <t>Sri Lanka</t>
  </si>
  <si>
    <t>State of Palestine</t>
  </si>
  <si>
    <t>Sudan</t>
  </si>
  <si>
    <t>Suriname</t>
  </si>
  <si>
    <t>Svalbard and Jan Mayen Islands</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</si>
  <si>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</si>
  <si>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</si>
  <si>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</si>
  <si>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</si>
  <si>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</si>
  <si>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</si>
  <si>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</si>
  <si>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</si>
  <si>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</si>
  <si>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</si>
  <si>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</si>
  <si>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</si>
  <si>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</si>
  <si>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</si>
  <si>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</si>
  <si>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</si>
  <si>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</si>
  <si>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</si>
  <si>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</si>
  <si>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</si>
  <si>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</si>
  <si>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</si>
  <si>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</si>
  <si>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</si>
  <si>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</si>
  <si>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</si>
  <si>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</si>
  <si>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</si>
  <si>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</si>
  <si>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</si>
  <si>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</si>
  <si>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</si>
  <si>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</si>
  <si>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</si>
  <si>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geeignet/ungeeignet</t>
  </si>
  <si>
    <t>EUR</t>
  </si>
  <si>
    <t>Länder und Regionen</t>
  </si>
  <si>
    <t>Mindestzahl</t>
  </si>
  <si>
    <t xml:space="preserve"> 1. </t>
  </si>
  <si>
    <t xml:space="preserve"> 2. </t>
  </si>
  <si>
    <t xml:space="preserve"> 3. </t>
  </si>
  <si>
    <t xml:space="preserve"> 4. </t>
  </si>
  <si>
    <t xml:space="preserve"> 5. </t>
  </si>
  <si>
    <t>World</t>
  </si>
  <si>
    <t>Africa</t>
  </si>
  <si>
    <t>Eastern Africa</t>
  </si>
  <si>
    <t>Middle Africa</t>
  </si>
  <si>
    <t>Northern Africa</t>
  </si>
  <si>
    <t>Southern Africa</t>
  </si>
  <si>
    <t>Western Africa</t>
  </si>
  <si>
    <t>Americas</t>
  </si>
  <si>
    <t>Latin America and the Caribbean     </t>
  </si>
  <si>
    <t>Caribbean</t>
  </si>
  <si>
    <t>Central America</t>
  </si>
  <si>
    <t>South America</t>
  </si>
  <si>
    <t>Northern America</t>
  </si>
  <si>
    <t>Asia</t>
  </si>
  <si>
    <t>Central Asia</t>
  </si>
  <si>
    <t>Eastern Asia</t>
  </si>
  <si>
    <t>Southern Asia</t>
  </si>
  <si>
    <t>South-Eastern Asia</t>
  </si>
  <si>
    <t>Western Asia</t>
  </si>
  <si>
    <t>Europe</t>
  </si>
  <si>
    <t>Eastern Europe</t>
  </si>
  <si>
    <t>Northern Europe</t>
  </si>
  <si>
    <t>Southern Europe</t>
  </si>
  <si>
    <t>Western Europe</t>
  </si>
  <si>
    <t>Oceania</t>
  </si>
  <si>
    <t>(2)x(5)</t>
  </si>
  <si>
    <t>(2)x(7)</t>
  </si>
  <si>
    <t>(2)x(9)</t>
  </si>
  <si>
    <t>(2)x(11)</t>
  </si>
  <si>
    <t>Grid for assessing the eligibility of consulting firms</t>
  </si>
  <si>
    <t>Date</t>
  </si>
  <si>
    <t>Project title</t>
  </si>
  <si>
    <t>I. Commercial assessment</t>
  </si>
  <si>
    <t>[Company 5]</t>
  </si>
  <si>
    <t>[Company 6]</t>
  </si>
  <si>
    <t>[Company 7]</t>
  </si>
  <si>
    <t>[Company 8]</t>
  </si>
  <si>
    <t>[Company 9]</t>
  </si>
  <si>
    <t>Score</t>
  </si>
  <si>
    <t>Assessment</t>
  </si>
  <si>
    <t>Average annual turnover for the last three financial years (last-but-four financial year can be included in case of invitation to tender held within six months of end of last financial year).</t>
  </si>
  <si>
    <t>Number of employees as at 31.12. of the previous year</t>
  </si>
  <si>
    <t>At least:</t>
  </si>
  <si>
    <t>persons</t>
  </si>
  <si>
    <t>eligible</t>
  </si>
  <si>
    <t>ineligible</t>
  </si>
  <si>
    <t>yes</t>
  </si>
  <si>
    <t>no</t>
  </si>
  <si>
    <t xml:space="preserve">in the region World </t>
  </si>
  <si>
    <t xml:space="preserve">in the region Africa </t>
  </si>
  <si>
    <t xml:space="preserve">in the region Eastern Africa </t>
  </si>
  <si>
    <t xml:space="preserve">in the region Middle Africa </t>
  </si>
  <si>
    <t xml:space="preserve">in the region Northern Africa </t>
  </si>
  <si>
    <t xml:space="preserve">in the region Southern Africa </t>
  </si>
  <si>
    <t xml:space="preserve">in the region Western Africa </t>
  </si>
  <si>
    <t xml:space="preserve">in the region Americas </t>
  </si>
  <si>
    <t xml:space="preserve">in the region Latin America and the Caribbea </t>
  </si>
  <si>
    <t xml:space="preserve">in the region Caribbean </t>
  </si>
  <si>
    <t xml:space="preserve">in the region Central America </t>
  </si>
  <si>
    <t xml:space="preserve">in the region South America </t>
  </si>
  <si>
    <t xml:space="preserve">in the region Northern America </t>
  </si>
  <si>
    <t xml:space="preserve">in the region Asia </t>
  </si>
  <si>
    <t xml:space="preserve">in the region Central Asia </t>
  </si>
  <si>
    <t xml:space="preserve">in the region Eastern Asia </t>
  </si>
  <si>
    <t xml:space="preserve">in the region Southern Asia </t>
  </si>
  <si>
    <t xml:space="preserve">in the region South-Eastern Asia </t>
  </si>
  <si>
    <t xml:space="preserve">in the region Western Asia </t>
  </si>
  <si>
    <t xml:space="preserve">in the region Europe </t>
  </si>
  <si>
    <t xml:space="preserve">in the region Eastern Europe </t>
  </si>
  <si>
    <t xml:space="preserve">in the region Northern Europe </t>
  </si>
  <si>
    <t xml:space="preserve">in the region Southern Europe </t>
  </si>
  <si>
    <t xml:space="preserve">in the region Western Europe </t>
  </si>
  <si>
    <t xml:space="preserve">in the region Oceania </t>
  </si>
  <si>
    <t>in the country Afghanistan</t>
  </si>
  <si>
    <t>in the country Åland Islands</t>
  </si>
  <si>
    <t>in the country Albania</t>
  </si>
  <si>
    <t>in the country Algeria</t>
  </si>
  <si>
    <t>in the country American Samoa</t>
  </si>
  <si>
    <t>in the country Andorra</t>
  </si>
  <si>
    <t>in the country Angola</t>
  </si>
  <si>
    <t>in the country Anguilla</t>
  </si>
  <si>
    <t>in the country Antigua and Barbuda</t>
  </si>
  <si>
    <t>in the country Argentina</t>
  </si>
  <si>
    <t>in the country Armenia</t>
  </si>
  <si>
    <t>in the country Aruba</t>
  </si>
  <si>
    <t>in the country Australia</t>
  </si>
  <si>
    <t>in the country Austria</t>
  </si>
  <si>
    <t>in the country Azerbaijan</t>
  </si>
  <si>
    <t>in the country Bahamas</t>
  </si>
  <si>
    <t>in the country Bahrain</t>
  </si>
  <si>
    <t>in the country Bangladesh</t>
  </si>
  <si>
    <t>in the country Barbados</t>
  </si>
  <si>
    <t>in the country Belarus</t>
  </si>
  <si>
    <t>in the country Belgium</t>
  </si>
  <si>
    <t>in the country Belize</t>
  </si>
  <si>
    <t>in the country Benin</t>
  </si>
  <si>
    <t>in the country Bermuda</t>
  </si>
  <si>
    <t>in the country Bhutan</t>
  </si>
  <si>
    <t>in the country Bolivia (Plurinational State of)</t>
  </si>
  <si>
    <t>in the country Bonaire, Sint Eustatius and Saba</t>
  </si>
  <si>
    <t>in the country Bosnia and Herzegovina</t>
  </si>
  <si>
    <t>in the country Botswana</t>
  </si>
  <si>
    <t>in the country Brazil</t>
  </si>
  <si>
    <t>in the country British Virgin Islands</t>
  </si>
  <si>
    <t>in the country Brunei Darussalam</t>
  </si>
  <si>
    <t>in the country Bulgaria</t>
  </si>
  <si>
    <t>in the country Burkina Faso</t>
  </si>
  <si>
    <t>in the country Burundi</t>
  </si>
  <si>
    <t>in the country Cabo Verde</t>
  </si>
  <si>
    <t>in the country Cambodia</t>
  </si>
  <si>
    <t>in the country Cameroon</t>
  </si>
  <si>
    <t>in the country Canada</t>
  </si>
  <si>
    <t>in the country Cayman Islands</t>
  </si>
  <si>
    <t>in the country Central African Republic</t>
  </si>
  <si>
    <t>in the country Chad</t>
  </si>
  <si>
    <t>in the country Channel Islands</t>
  </si>
  <si>
    <t>in the country Chile</t>
  </si>
  <si>
    <t>in the country China</t>
  </si>
  <si>
    <t>in the country China, Hong Kong Special Administrative Region</t>
  </si>
  <si>
    <t>in the country China, Macao Special Administrative Region</t>
  </si>
  <si>
    <t>in the country Colombia</t>
  </si>
  <si>
    <t>in the country Comoros</t>
  </si>
  <si>
    <t>in the country Congo</t>
  </si>
  <si>
    <t>in the country Cook Islands</t>
  </si>
  <si>
    <t>in the country Costa Rica</t>
  </si>
  <si>
    <t>in the country Côte d'Ivoire</t>
  </si>
  <si>
    <t>in the country Croatia</t>
  </si>
  <si>
    <t>in the country Cuba</t>
  </si>
  <si>
    <t>in the country Curaçao</t>
  </si>
  <si>
    <t>in the country Cyprus</t>
  </si>
  <si>
    <t>in the country Czech Republic</t>
  </si>
  <si>
    <t>in the country Democratic People's Republic of Korea</t>
  </si>
  <si>
    <t>in the country Democratic Republic of the Congo</t>
  </si>
  <si>
    <t>in the country Denmark</t>
  </si>
  <si>
    <t>in the country Djibouti</t>
  </si>
  <si>
    <t>in the country Dominica</t>
  </si>
  <si>
    <t>in the country Dominican Republic</t>
  </si>
  <si>
    <t>in the country Ecuador</t>
  </si>
  <si>
    <t>in the country Egypt</t>
  </si>
  <si>
    <t>in the country El Salvador</t>
  </si>
  <si>
    <t>in the country Equatorial Guinea</t>
  </si>
  <si>
    <t>in the country Eritrea</t>
  </si>
  <si>
    <t>in the country Estonia</t>
  </si>
  <si>
    <t>in the country Ethiopia</t>
  </si>
  <si>
    <t>in the country Faeroe Islands</t>
  </si>
  <si>
    <t>in the country Falkland Islands (Malvinas)</t>
  </si>
  <si>
    <t>in the country Fiji</t>
  </si>
  <si>
    <t>in the country Finland</t>
  </si>
  <si>
    <t>in the country France</t>
  </si>
  <si>
    <t>in the country French Guiana</t>
  </si>
  <si>
    <t>in the country French Polynesia</t>
  </si>
  <si>
    <t>in the country Gabon</t>
  </si>
  <si>
    <t>in the country Gambia</t>
  </si>
  <si>
    <t>in the country Georgia</t>
  </si>
  <si>
    <t>in the country Germany</t>
  </si>
  <si>
    <t>in the country Ghana</t>
  </si>
  <si>
    <t>in the country Gibraltar</t>
  </si>
  <si>
    <t>in the country Greece</t>
  </si>
  <si>
    <t>in the country Greenland</t>
  </si>
  <si>
    <t>in the country Grenada</t>
  </si>
  <si>
    <t>in the country Guadeloupe</t>
  </si>
  <si>
    <t>in the country Guam</t>
  </si>
  <si>
    <t>in the country Guatemala</t>
  </si>
  <si>
    <t>in the country Guernsey</t>
  </si>
  <si>
    <t>in the country Guinea</t>
  </si>
  <si>
    <t>in the country Guinea-Bissau</t>
  </si>
  <si>
    <t>in the country Guyana</t>
  </si>
  <si>
    <t>in the country Haiti</t>
  </si>
  <si>
    <t>in the country Holy See</t>
  </si>
  <si>
    <t>in the country Honduras</t>
  </si>
  <si>
    <t>in the country Hungary</t>
  </si>
  <si>
    <t>in the country Iceland</t>
  </si>
  <si>
    <t>in the country India</t>
  </si>
  <si>
    <t>in the country Indonesia</t>
  </si>
  <si>
    <t>in the country Iran (Islamic Republic of)</t>
  </si>
  <si>
    <t>in the country Iraq</t>
  </si>
  <si>
    <t>in the country Ireland</t>
  </si>
  <si>
    <t>in the country Isle of Man</t>
  </si>
  <si>
    <t>in the country Israel</t>
  </si>
  <si>
    <t>in the country Italy</t>
  </si>
  <si>
    <t>in the country Jamaica</t>
  </si>
  <si>
    <t>in the country Japan</t>
  </si>
  <si>
    <t>in the country Jersey</t>
  </si>
  <si>
    <t>in the country Jordan</t>
  </si>
  <si>
    <t>in the country Kazakhstan</t>
  </si>
  <si>
    <t>in the country Kenya</t>
  </si>
  <si>
    <t>in the country Kiribati</t>
  </si>
  <si>
    <t>in the country Kuwait</t>
  </si>
  <si>
    <t>in the country Kyrgyzstan</t>
  </si>
  <si>
    <t>in the country Lao People's Democratic Republic</t>
  </si>
  <si>
    <t>in the country Latvia</t>
  </si>
  <si>
    <t>in the country Lebanon</t>
  </si>
  <si>
    <t>in the country Lesotho</t>
  </si>
  <si>
    <t>in the country Liberia</t>
  </si>
  <si>
    <t>in the country Libya</t>
  </si>
  <si>
    <t>in the country Liechtenstein</t>
  </si>
  <si>
    <t>in the country Lithuania</t>
  </si>
  <si>
    <t>in the country Luxembourg</t>
  </si>
  <si>
    <t>in the country Madagascar</t>
  </si>
  <si>
    <t>in the country Malawi</t>
  </si>
  <si>
    <t>in the country Malaysia</t>
  </si>
  <si>
    <t>in the country Maldives</t>
  </si>
  <si>
    <t>in the country Mali</t>
  </si>
  <si>
    <t>in the country Malta</t>
  </si>
  <si>
    <t>in the country Marshall Islands</t>
  </si>
  <si>
    <t>in the country Martinique</t>
  </si>
  <si>
    <t>in the country Mauritania</t>
  </si>
  <si>
    <t>in the country Mauritius</t>
  </si>
  <si>
    <t>in the country Mayotte</t>
  </si>
  <si>
    <t>in the country Mexico</t>
  </si>
  <si>
    <t>in the country Micronesia (Federated States of)</t>
  </si>
  <si>
    <t>in the country Monaco</t>
  </si>
  <si>
    <t>in the country Mongolia</t>
  </si>
  <si>
    <t>in the country Montenegro</t>
  </si>
  <si>
    <t>in the country Montserrat</t>
  </si>
  <si>
    <t>in the country Morocco</t>
  </si>
  <si>
    <t>in the country Mozambique</t>
  </si>
  <si>
    <t>in the country Myanmar</t>
  </si>
  <si>
    <t>in the country Namibia</t>
  </si>
  <si>
    <t>in the country Nauru</t>
  </si>
  <si>
    <t>in the country Nepal</t>
  </si>
  <si>
    <t>in the country Netherlands</t>
  </si>
  <si>
    <t>in the country New Caledonia</t>
  </si>
  <si>
    <t>in the country New Zealand</t>
  </si>
  <si>
    <t>in the country Nicaragua</t>
  </si>
  <si>
    <t>in the country Niger</t>
  </si>
  <si>
    <t>in the country Nigeria</t>
  </si>
  <si>
    <t>in the country Niue</t>
  </si>
  <si>
    <t>in the country Norfolk Island</t>
  </si>
  <si>
    <t>in the country Northern Mariana Islands</t>
  </si>
  <si>
    <t>in the country Norway</t>
  </si>
  <si>
    <t>in the country Oman</t>
  </si>
  <si>
    <t>in the country Pakistan</t>
  </si>
  <si>
    <t>in the country Palau</t>
  </si>
  <si>
    <t>in the country Panama</t>
  </si>
  <si>
    <t>in the country Papua New Guinea</t>
  </si>
  <si>
    <t>in the country Paraguay</t>
  </si>
  <si>
    <t>in the country Peru</t>
  </si>
  <si>
    <t>in the country Philippines</t>
  </si>
  <si>
    <t>in the country Pitcairn</t>
  </si>
  <si>
    <t>in the country Poland</t>
  </si>
  <si>
    <t>in the country Portugal</t>
  </si>
  <si>
    <t>in the country Puerto Rico</t>
  </si>
  <si>
    <t>in the country Qatar</t>
  </si>
  <si>
    <t>in the country Republic of Korea</t>
  </si>
  <si>
    <t>in the country Republic of Moldova</t>
  </si>
  <si>
    <t>in the country Réunion</t>
  </si>
  <si>
    <t>in the country Romania</t>
  </si>
  <si>
    <t>in the country Russian Federation</t>
  </si>
  <si>
    <t>in the country Rwanda</t>
  </si>
  <si>
    <t>in the country Saint Barthélemy</t>
  </si>
  <si>
    <t>in the country Saint Helena</t>
  </si>
  <si>
    <t>in the country Saint Kitts and Nevis</t>
  </si>
  <si>
    <t>in the country Saint Lucia</t>
  </si>
  <si>
    <t>in the country Saint Martin (French part)</t>
  </si>
  <si>
    <t>in the country Saint Pierre and Miquelon</t>
  </si>
  <si>
    <t>in the country Saint Vincent and the Grenadines</t>
  </si>
  <si>
    <t>in the country Samoa</t>
  </si>
  <si>
    <t>in the country San Marino</t>
  </si>
  <si>
    <t>in the country Sao Tome and Principe</t>
  </si>
  <si>
    <t>in the country Sark</t>
  </si>
  <si>
    <t>in the country Saudi Arabia</t>
  </si>
  <si>
    <t>in the country Senegal</t>
  </si>
  <si>
    <t>in the country Serbia</t>
  </si>
  <si>
    <t>in the country Seychelles</t>
  </si>
  <si>
    <t>in the country Sierra Leone</t>
  </si>
  <si>
    <t>in the country Singapore</t>
  </si>
  <si>
    <t>in the country Sint Maarten (Dutch part)</t>
  </si>
  <si>
    <t>in the country Slovakia</t>
  </si>
  <si>
    <t>in the country Slovenia</t>
  </si>
  <si>
    <t>in the country Solomon Islands</t>
  </si>
  <si>
    <t>in the country Somalia</t>
  </si>
  <si>
    <t>in the country South Africa</t>
  </si>
  <si>
    <t>in the country South Sudan</t>
  </si>
  <si>
    <t>in the country Spain</t>
  </si>
  <si>
    <t>in the country Sri Lanka</t>
  </si>
  <si>
    <t>in the country State of Palestine</t>
  </si>
  <si>
    <t>in the country Sudan</t>
  </si>
  <si>
    <t>in the country Suriname</t>
  </si>
  <si>
    <t>in the country Svalbard and Jan Mayen Islands</t>
  </si>
  <si>
    <t>in the country Swaziland</t>
  </si>
  <si>
    <t>in the country Sweden</t>
  </si>
  <si>
    <t>in the country Switzerland</t>
  </si>
  <si>
    <t>in the country Syrian Arab Republic</t>
  </si>
  <si>
    <t>in the country Tajikistan</t>
  </si>
  <si>
    <t>in the country Thailand</t>
  </si>
  <si>
    <t>in the country The former Yugoslav Republic of Macedonia</t>
  </si>
  <si>
    <t>in the country Timor-Leste</t>
  </si>
  <si>
    <t>in the country Togo</t>
  </si>
  <si>
    <t>in the country Tokelau</t>
  </si>
  <si>
    <t>in the country Tonga</t>
  </si>
  <si>
    <t>in the country Trinidad and Tobago</t>
  </si>
  <si>
    <t>in the country Tunisia</t>
  </si>
  <si>
    <t>in the country Turkey</t>
  </si>
  <si>
    <t>in the country Turkmenistan</t>
  </si>
  <si>
    <t>in the country Turks and Caicos Islands</t>
  </si>
  <si>
    <t>in the country Tuvalu</t>
  </si>
  <si>
    <t>in the country Uganda</t>
  </si>
  <si>
    <t>in the country Ukraine</t>
  </si>
  <si>
    <t>in the country United Arab Emirates</t>
  </si>
  <si>
    <t>in the country United Kingdom of Great Britain and Northern Ireland</t>
  </si>
  <si>
    <t>in the country United Republic of Tanzania</t>
  </si>
  <si>
    <t>in the country United States of America</t>
  </si>
  <si>
    <t>in the country United States Virgin Islands</t>
  </si>
  <si>
    <t>in the country Uruguay</t>
  </si>
  <si>
    <t>in the country Uzbekistan</t>
  </si>
  <si>
    <t>in the country Vanuatu</t>
  </si>
  <si>
    <t>in the country Venezuela (Bolivarian Republic of)</t>
  </si>
  <si>
    <t>in the country Viet Nam</t>
  </si>
  <si>
    <t>in the country Wallis and Futuna Islands</t>
  </si>
  <si>
    <t>in the country Western Sahara</t>
  </si>
  <si>
    <t>in the country Yemen</t>
  </si>
  <si>
    <t>in the country Zambia</t>
  </si>
  <si>
    <t>in the country Zimbabwe</t>
  </si>
  <si>
    <t>II. Technical assessment</t>
  </si>
  <si>
    <t>The technical assessment is only based on reference projects with a minimum commission value of</t>
  </si>
  <si>
    <t>A Minimum requirements</t>
  </si>
  <si>
    <t>At least</t>
  </si>
  <si>
    <t>[please select region/country]</t>
  </si>
  <si>
    <t>and at least</t>
  </si>
  <si>
    <t>B Weighted criteria (only for procedures with pre-qualification and a limit on the number of applicants)</t>
  </si>
  <si>
    <t>in the last three years</t>
  </si>
  <si>
    <t>Criterion</t>
  </si>
  <si>
    <t>Weighting</t>
  </si>
  <si>
    <t>1. Technical experience</t>
  </si>
  <si>
    <t>Technical experience (up to five specialist areas, including cross-cutting themes)</t>
  </si>
  <si>
    <t>Total 1.</t>
  </si>
  <si>
    <t>2. Regional experience</t>
  </si>
  <si>
    <t>Regional experience</t>
  </si>
  <si>
    <t>3. Experience of development projects (ODA-financed)</t>
  </si>
  <si>
    <t>Experience of development projects (ODA-financed)</t>
  </si>
  <si>
    <t>Overall total</t>
  </si>
  <si>
    <t>Ranking</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</si>
  <si>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</si>
  <si>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Company 1 to 5</t>
  </si>
  <si>
    <t>Company 6 to 10</t>
  </si>
  <si>
    <t>TN</t>
  </si>
  <si>
    <t>Date, signature</t>
  </si>
  <si>
    <t>Information on the commercial assessment</t>
  </si>
  <si>
    <r>
      <t>Line 10:</t>
    </r>
    <r>
      <rPr>
        <sz val="8"/>
        <rFont val="Arial"/>
        <family val="2"/>
      </rPr>
      <t xml:space="preserve">
Assume minimum turnover amount to be 1-2 times the contract amount</t>
    </r>
  </si>
  <si>
    <t>Information on the technical assessment</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</si>
  <si>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</si>
  <si>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Standard weighting 
in %</t>
  </si>
  <si>
    <t>Min./max. weighting 
in %</t>
  </si>
  <si>
    <t>B.1 Technical experience</t>
  </si>
  <si>
    <t xml:space="preserve">B.2 Regional  experience </t>
  </si>
  <si>
    <t>B.3 Development cooperation experience</t>
  </si>
  <si>
    <t>(http://unstats.un.org/unsd/methods/m49/m49regin.htm#ftna)</t>
  </si>
  <si>
    <t>Latin America and the Caribbean</t>
  </si>
  <si>
    <t xml:space="preserve">Australie +
 New Zealand </t>
  </si>
  <si>
    <t>Malanesia</t>
  </si>
  <si>
    <t>Micronesien</t>
  </si>
  <si>
    <t>Polynesia</t>
  </si>
  <si>
    <t>Saint-Barthélemy</t>
  </si>
  <si>
    <t>Southern America</t>
  </si>
  <si>
    <t>MENA*</t>
  </si>
  <si>
    <t>Cote d'Ivoire</t>
  </si>
  <si>
    <t>Iran</t>
  </si>
  <si>
    <t xml:space="preserve">Iraq </t>
  </si>
  <si>
    <t xml:space="preserve">Jordan </t>
  </si>
  <si>
    <t>Kuweit</t>
  </si>
  <si>
    <t>Marocco</t>
  </si>
  <si>
    <t>Saudi-Arabia</t>
  </si>
  <si>
    <t>Syria</t>
  </si>
  <si>
    <t>*This region is provided in addition to UNstat</t>
  </si>
  <si>
    <t>Officer responsible for the commission</t>
  </si>
  <si>
    <t>Assessor</t>
  </si>
  <si>
    <t>Result</t>
  </si>
  <si>
    <t>Overall result, commercial and technical</t>
  </si>
  <si>
    <t>Mandatory grounds for exclusion as per section 123 GWB</t>
  </si>
  <si>
    <t>Optional grounds for exclusion as per section 124 GWB</t>
  </si>
  <si>
    <t>Evidence of commercial register entry</t>
  </si>
  <si>
    <t>In case of bidding consortia: Declaration by consortium</t>
  </si>
  <si>
    <t xml:space="preserve"> (counts up automatically if entries in company 6 to 10 are made)</t>
  </si>
  <si>
    <t xml:space="preserve">For the technical assessment: </t>
  </si>
  <si>
    <t xml:space="preserve">For the commercial assessment: </t>
  </si>
  <si>
    <t>Overview geographical regions and compositions</t>
  </si>
  <si>
    <t>[Company 10]</t>
  </si>
  <si>
    <t>0 - 0.5 million</t>
  </si>
  <si>
    <t>5</t>
  </si>
  <si>
    <t>0.5 - 1 million</t>
  </si>
  <si>
    <t>10</t>
  </si>
  <si>
    <t>1 - 2 million</t>
  </si>
  <si>
    <t>15</t>
  </si>
  <si>
    <t>2 - 5 million</t>
  </si>
  <si>
    <t>expected contract value 
(EUR)</t>
  </si>
  <si>
    <r>
      <rPr>
        <b/>
        <u/>
        <sz val="11"/>
        <rFont val="Arial"/>
        <family val="2"/>
      </rPr>
      <t xml:space="preserve">Information on drawing up a grid for assesing the eligibility of consulting firms </t>
    </r>
    <r>
      <rPr>
        <sz val="8"/>
        <rFont val="Arial"/>
        <family val="2"/>
      </rPr>
      <t xml:space="preserve">
(December 2017)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</si>
  <si>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r>
      <t xml:space="preserve">Line 11:
</t>
    </r>
    <r>
      <rPr>
        <sz val="8"/>
        <rFont val="Arial"/>
        <family val="2"/>
      </rPr>
      <t>The following table can be used as a guide to the minimum number of employees based on the expected contract value.</t>
    </r>
  </si>
  <si>
    <t xml:space="preserve">minimum no. of employees </t>
  </si>
  <si>
    <t>[Company 1]</t>
  </si>
  <si>
    <t>[Company 2]</t>
  </si>
  <si>
    <t>[Company 3]</t>
  </si>
  <si>
    <t>[Company 4]</t>
  </si>
  <si>
    <t>Energy Effieincy in Public Buildings (EEPB)</t>
  </si>
  <si>
    <t>16.2219.0-007</t>
  </si>
  <si>
    <t>Bernhard Siegele</t>
  </si>
  <si>
    <t>G330</t>
  </si>
  <si>
    <t>Ashraful Ambia</t>
  </si>
  <si>
    <t xml:space="preserve">Energy Audit activities </t>
  </si>
  <si>
    <t xml:space="preserve">in public or commercial building </t>
  </si>
  <si>
    <t>Energy Audit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</si>
</sst>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General;;"/>
    <numFmt numFmtId="166" formatCode="&quot;(&quot;0&quot;)&quot;"/>
  </numFmts>
  <fonts count="29">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u/>
      <sz val="8"/>
      <name val="Arial"/>
      <family val="2"/>
    </font>
    <font>
      <sz val="6"/>
      <name val="Arial"/>
      <family val="2"/>
    </font>
    <font>
      <sz val="8"/>
      <name val="Arial"/>
      <family val="2"/>
    </font>
    <font>
      <sz val="9"/>
      <color indexed="81"/>
      <name val="Tahoma"/>
      <family val="2"/>
    </font>
    <font>
      <b/>
      <u/>
      <sz val="11"/>
      <name val="Arial"/>
      <family val="2"/>
    </font>
    <font>
      <b/>
      <u/>
      <sz val="9"/>
      <name val="Arial"/>
      <family val="2"/>
    </font>
    <font>
      <sz val="11"/>
      <name val="Calibri"/>
      <family val="2"/>
      <scheme val="minor"/>
    </font>
    <font>
      <b/>
      <sz val="10"/>
      <color theme="1"/>
      <name val="Arial"/>
      <family val="2"/>
    </font>
    <font>
      <sz val="10"/>
      <color theme="1"/>
      <name val="Arial"/>
      <family val="2"/>
    </font>
    <font>
      <sz val="10"/>
      <color rgb="FF000000"/>
      <name val="Arial"/>
      <family val="2"/>
    </font>
    <font>
      <b/>
      <sz val="10"/>
      <name val="Arial"/>
      <family val="2"/>
    </font>
    <font>
      <sz val="10"/>
      <name val="Arial"/>
      <family val="2"/>
    </font>
    <font>
      <i/>
      <sz val="10"/>
      <color rgb="FF7F7F7F"/>
      <name val="Calibri"/>
      <family val="2"/>
      <scheme val="minor"/>
    </font>
    <font>
      <i/>
      <sz val="8"/>
      <color rgb="FF7F7F7F"/>
      <name val="Calibri"/>
      <family val="2"/>
      <scheme val="minor"/>
    </font>
    <font>
      <sz val="22"/>
      <color rgb="FF808080"/>
      <name val="Arial"/>
      <family val="2"/>
    </font>
    <font>
      <b/>
      <sz val="16"/>
      <color theme="1"/>
      <name val="Arial"/>
      <family val="2"/>
    </font>
    <font>
      <sz val="16"/>
      <color theme="1"/>
      <name val="Arial"/>
      <family val="2"/>
    </font>
    <font>
      <b/>
      <sz val="10"/>
      <color rgb="FFC00000"/>
      <name val="Arial"/>
      <family val="2"/>
    </font>
    <font>
      <sz val="10"/>
      <color rgb="FFC00000"/>
      <name val="Arial"/>
      <family val="2"/>
    </font>
    <font>
      <b/>
      <sz val="8"/>
      <color rgb="FF000000"/>
      <name val="Verdana"/>
      <family val="2"/>
    </font>
    <font>
      <i/>
      <sz val="10"/>
      <color theme="1"/>
      <name val="Arial"/>
      <family val="2"/>
    </font>
  </fonts>
  <fills count="7">
    <fill>
      <patternFill patternType="none"/>
    </fill>
    <fill>
      <patternFill patternType="gray125"/>
    </fill>
    <fill>
      <patternFill patternType="solid">
        <fgColor indexed="65"/>
        <bgColor indexed="64"/>
      </patternFill>
    </fill>
    <fill>
      <patternFill patternType="solid">
        <fgColor indexed="26"/>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s>
  <borders count="70">
    <border>
      <left/>
      <right/>
      <top/>
      <bottom/>
      <diagonal/>
    </border>
    <border>
      <left style="hair">
        <color indexed="64"/>
      </left>
      <right/>
      <top/>
      <bottom/>
      <diagonal/>
    </border>
    <border>
      <left/>
      <right/>
      <top/>
      <bottom style="thin">
        <color indexed="64"/>
      </bottom>
      <diagonal/>
    </border>
    <border>
      <left/>
      <right style="hair">
        <color indexed="64"/>
      </right>
      <top/>
      <bottom/>
      <diagonal/>
    </border>
    <border>
      <left style="thin">
        <color indexed="23"/>
      </left>
      <right style="hair">
        <color indexed="64"/>
      </right>
      <top/>
      <bottom/>
      <diagonal/>
    </border>
    <border>
      <left style="hair">
        <color indexed="64"/>
      </left>
      <right style="thin">
        <color indexed="23"/>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23"/>
      </left>
      <right/>
      <top/>
      <bottom/>
      <diagonal/>
    </border>
    <border>
      <left/>
      <right style="thin">
        <color indexed="23"/>
      </right>
      <top/>
      <bottom/>
      <diagonal/>
    </border>
    <border>
      <left/>
      <right/>
      <top/>
      <bottom style="hair">
        <color rgb="FF808080"/>
      </bottom>
      <diagonal/>
    </border>
    <border>
      <left style="thin">
        <color indexed="23"/>
      </left>
      <right/>
      <top/>
      <bottom style="hair">
        <color rgb="FF808080"/>
      </bottom>
      <diagonal/>
    </border>
    <border>
      <left/>
      <right style="thin">
        <color indexed="23"/>
      </right>
      <top/>
      <bottom style="hair">
        <color rgb="FF808080"/>
      </bottom>
      <diagonal/>
    </border>
    <border>
      <left/>
      <right/>
      <top style="hair">
        <color rgb="FF808080"/>
      </top>
      <bottom style="hair">
        <color rgb="FF808080"/>
      </bottom>
      <diagonal/>
    </border>
    <border>
      <left style="thin">
        <color indexed="23"/>
      </left>
      <right/>
      <top style="hair">
        <color rgb="FF808080"/>
      </top>
      <bottom style="hair">
        <color rgb="FF808080"/>
      </bottom>
      <diagonal/>
    </border>
    <border>
      <left/>
      <right style="thin">
        <color indexed="23"/>
      </right>
      <top style="hair">
        <color rgb="FF808080"/>
      </top>
      <bottom style="hair">
        <color rgb="FF808080"/>
      </bottom>
      <diagonal/>
    </border>
    <border>
      <left/>
      <right/>
      <top style="hair">
        <color rgb="FF808080"/>
      </top>
      <bottom style="thin">
        <color rgb="FF808080"/>
      </bottom>
      <diagonal/>
    </border>
    <border>
      <left style="thin">
        <color indexed="23"/>
      </left>
      <right/>
      <top style="hair">
        <color rgb="FF808080"/>
      </top>
      <bottom style="thin">
        <color rgb="FF808080"/>
      </bottom>
      <diagonal/>
    </border>
    <border>
      <left/>
      <right style="thin">
        <color indexed="23"/>
      </right>
      <top style="hair">
        <color rgb="FF808080"/>
      </top>
      <bottom style="thin">
        <color rgb="FF808080"/>
      </bottom>
      <diagonal/>
    </border>
    <border>
      <left style="thin">
        <color indexed="23"/>
      </left>
      <right/>
      <top style="hair">
        <color rgb="FF808080"/>
      </top>
      <bottom/>
      <diagonal/>
    </border>
    <border>
      <left/>
      <right style="thin">
        <color indexed="23"/>
      </right>
      <top style="hair">
        <color rgb="FF808080"/>
      </top>
      <bottom/>
      <diagonal/>
    </border>
    <border>
      <left/>
      <right/>
      <top style="hair">
        <color rgb="FF808080"/>
      </top>
      <bottom/>
      <diagonal/>
    </border>
    <border>
      <left/>
      <right/>
      <top/>
      <bottom style="thin">
        <color rgb="FF808080"/>
      </bottom>
      <diagonal/>
    </border>
    <border>
      <left style="thin">
        <color indexed="23"/>
      </left>
      <right style="hair">
        <color indexed="64"/>
      </right>
      <top/>
      <bottom style="hair">
        <color rgb="FF808080"/>
      </bottom>
      <diagonal/>
    </border>
    <border>
      <left style="hair">
        <color indexed="64"/>
      </left>
      <right style="thin">
        <color indexed="23"/>
      </right>
      <top/>
      <bottom style="hair">
        <color rgb="FF808080"/>
      </bottom>
      <diagonal/>
    </border>
    <border>
      <left style="thin">
        <color indexed="23"/>
      </left>
      <right style="hair">
        <color indexed="64"/>
      </right>
      <top style="hair">
        <color rgb="FF808080"/>
      </top>
      <bottom style="hair">
        <color rgb="FF808080"/>
      </bottom>
      <diagonal/>
    </border>
    <border>
      <left style="hair">
        <color indexed="64"/>
      </left>
      <right style="thin">
        <color indexed="23"/>
      </right>
      <top style="hair">
        <color rgb="FF808080"/>
      </top>
      <bottom style="hair">
        <color rgb="FF808080"/>
      </bottom>
      <diagonal/>
    </border>
    <border>
      <left style="thin">
        <color rgb="FF808080"/>
      </left>
      <right style="thin">
        <color indexed="23"/>
      </right>
      <top style="thin">
        <color rgb="FF808080"/>
      </top>
      <bottom/>
      <diagonal/>
    </border>
    <border>
      <left style="thin">
        <color rgb="FF808080"/>
      </left>
      <right style="thin">
        <color indexed="23"/>
      </right>
      <top/>
      <bottom/>
      <diagonal/>
    </border>
    <border>
      <left style="thin">
        <color rgb="FF808080"/>
      </left>
      <right style="thin">
        <color indexed="23"/>
      </right>
      <top/>
      <bottom style="hair">
        <color rgb="FF808080"/>
      </bottom>
      <diagonal/>
    </border>
    <border>
      <left style="thin">
        <color rgb="FF808080"/>
      </left>
      <right style="thin">
        <color indexed="23"/>
      </right>
      <top style="hair">
        <color rgb="FF808080"/>
      </top>
      <bottom style="hair">
        <color rgb="FF808080"/>
      </bottom>
      <diagonal/>
    </border>
    <border>
      <left/>
      <right style="thin">
        <color rgb="FF808080"/>
      </right>
      <top/>
      <bottom/>
      <diagonal/>
    </border>
    <border>
      <left/>
      <right/>
      <top style="thin">
        <color rgb="FF808080"/>
      </top>
      <bottom style="thin">
        <color rgb="FF808080"/>
      </bottom>
      <diagonal/>
    </border>
    <border>
      <left style="thin">
        <color indexed="23"/>
      </left>
      <right/>
      <top style="thin">
        <color rgb="FF808080"/>
      </top>
      <bottom style="thin">
        <color rgb="FF808080"/>
      </bottom>
      <diagonal/>
    </border>
    <border>
      <left/>
      <right style="thin">
        <color indexed="23"/>
      </right>
      <top style="thin">
        <color rgb="FF808080"/>
      </top>
      <bottom style="thin">
        <color rgb="FF808080"/>
      </bottom>
      <diagonal/>
    </border>
    <border>
      <left/>
      <right/>
      <top style="thin">
        <color rgb="FF808080"/>
      </top>
      <bottom/>
      <diagonal/>
    </border>
    <border>
      <left/>
      <right style="thin">
        <color indexed="23"/>
      </right>
      <top style="thin">
        <color rgb="FF808080"/>
      </top>
      <bottom/>
      <diagonal/>
    </border>
    <border>
      <left style="thin">
        <color indexed="23"/>
      </left>
      <right/>
      <top style="thin">
        <color rgb="FF808080"/>
      </top>
      <bottom/>
      <diagonal/>
    </border>
    <border>
      <left style="thin">
        <color indexed="23"/>
      </left>
      <right style="thin">
        <color indexed="23"/>
      </right>
      <top style="thin">
        <color rgb="FF808080"/>
      </top>
      <bottom style="thin">
        <color rgb="FF808080"/>
      </bottom>
      <diagonal/>
    </border>
    <border>
      <left style="thin">
        <color indexed="23"/>
      </left>
      <right style="hair">
        <color indexed="64"/>
      </right>
      <top style="thin">
        <color rgb="FF808080"/>
      </top>
      <bottom style="thin">
        <color rgb="FF808080"/>
      </bottom>
      <diagonal/>
    </border>
    <border>
      <left style="hair">
        <color indexed="64"/>
      </left>
      <right style="thin">
        <color indexed="23"/>
      </right>
      <top style="thin">
        <color rgb="FF808080"/>
      </top>
      <bottom style="thin">
        <color rgb="FF808080"/>
      </bottom>
      <diagonal/>
    </border>
    <border>
      <left style="hair">
        <color indexed="64"/>
      </left>
      <right/>
      <top style="thin">
        <color rgb="FF808080"/>
      </top>
      <bottom style="thin">
        <color rgb="FF808080"/>
      </bottom>
      <diagonal/>
    </border>
    <border>
      <left style="thin">
        <color rgb="FF808080"/>
      </left>
      <right style="thin">
        <color indexed="23"/>
      </right>
      <top style="thin">
        <color rgb="FF808080"/>
      </top>
      <bottom style="thin">
        <color rgb="FF808080"/>
      </bottom>
      <diagonal/>
    </border>
    <border>
      <left style="thin">
        <color rgb="FF808080"/>
      </left>
      <right style="thin">
        <color indexed="23"/>
      </right>
      <top style="hair">
        <color rgb="FF808080"/>
      </top>
      <bottom/>
      <diagonal/>
    </border>
    <border>
      <left style="thin">
        <color indexed="23"/>
      </left>
      <right style="hair">
        <color indexed="64"/>
      </right>
      <top style="hair">
        <color rgb="FF808080"/>
      </top>
      <bottom/>
      <diagonal/>
    </border>
    <border>
      <left style="hair">
        <color indexed="64"/>
      </left>
      <right style="thin">
        <color indexed="23"/>
      </right>
      <top style="hair">
        <color rgb="FF808080"/>
      </top>
      <bottom/>
      <diagonal/>
    </border>
    <border>
      <left style="thin">
        <color rgb="FF808080"/>
      </left>
      <right/>
      <top/>
      <bottom style="thin">
        <color rgb="FF808080"/>
      </bottom>
      <diagonal/>
    </border>
    <border>
      <left style="thin">
        <color rgb="FF808080"/>
      </left>
      <right style="thin">
        <color indexed="23"/>
      </right>
      <top/>
      <bottom style="thin">
        <color rgb="FF808080"/>
      </bottom>
      <diagonal/>
    </border>
    <border>
      <left style="thin">
        <color indexed="23"/>
      </left>
      <right style="hair">
        <color indexed="64"/>
      </right>
      <top/>
      <bottom style="thin">
        <color rgb="FF808080"/>
      </bottom>
      <diagonal/>
    </border>
    <border>
      <left style="hair">
        <color indexed="64"/>
      </left>
      <right style="thin">
        <color indexed="23"/>
      </right>
      <top/>
      <bottom style="thin">
        <color rgb="FF808080"/>
      </bottom>
      <diagonal/>
    </border>
    <border>
      <left style="hair">
        <color indexed="64"/>
      </left>
      <right/>
      <top/>
      <bottom style="hair">
        <color rgb="FF808080"/>
      </bottom>
      <diagonal/>
    </border>
    <border>
      <left style="hair">
        <color indexed="64"/>
      </left>
      <right/>
      <top style="hair">
        <color rgb="FF808080"/>
      </top>
      <bottom style="hair">
        <color rgb="FF808080"/>
      </bottom>
      <diagonal/>
    </border>
    <border>
      <left style="hair">
        <color indexed="64"/>
      </left>
      <right/>
      <top style="hair">
        <color rgb="FF808080"/>
      </top>
      <bottom/>
      <diagonal/>
    </border>
    <border>
      <left style="hair">
        <color indexed="64"/>
      </left>
      <right/>
      <top/>
      <bottom style="thin">
        <color rgb="FF808080"/>
      </bottom>
      <diagonal/>
    </border>
    <border>
      <left style="thin">
        <color rgb="FF808080"/>
      </left>
      <right style="thin">
        <color rgb="FF808080"/>
      </right>
      <top/>
      <bottom style="thin">
        <color rgb="FF808080"/>
      </bottom>
      <diagonal/>
    </border>
    <border>
      <left style="thin">
        <color indexed="23"/>
      </left>
      <right style="hair">
        <color indexed="64"/>
      </right>
      <top style="thin">
        <color rgb="FF808080"/>
      </top>
      <bottom/>
      <diagonal/>
    </border>
    <border>
      <left style="hair">
        <color indexed="64"/>
      </left>
      <right style="thin">
        <color indexed="23"/>
      </right>
      <top style="thin">
        <color rgb="FF808080"/>
      </top>
      <bottom/>
      <diagonal/>
    </border>
    <border>
      <left style="hair">
        <color indexed="64"/>
      </left>
      <right/>
      <top style="thin">
        <color rgb="FF808080"/>
      </top>
      <bottom/>
      <diagonal/>
    </border>
    <border>
      <left/>
      <right/>
      <top style="thin">
        <color rgb="FF808080"/>
      </top>
      <bottom style="medium">
        <color rgb="FF808080"/>
      </bottom>
      <diagonal/>
    </border>
    <border>
      <left style="thin">
        <color rgb="FF808080"/>
      </left>
      <right style="thin">
        <color indexed="23"/>
      </right>
      <top style="thin">
        <color rgb="FF808080"/>
      </top>
      <bottom style="medium">
        <color rgb="FF808080"/>
      </bottom>
      <diagonal/>
    </border>
    <border>
      <left style="thin">
        <color indexed="23"/>
      </left>
      <right style="hair">
        <color indexed="64"/>
      </right>
      <top style="thin">
        <color rgb="FF808080"/>
      </top>
      <bottom style="medium">
        <color rgb="FF808080"/>
      </bottom>
      <diagonal/>
    </border>
    <border>
      <left style="hair">
        <color indexed="64"/>
      </left>
      <right style="thin">
        <color indexed="23"/>
      </right>
      <top style="thin">
        <color rgb="FF808080"/>
      </top>
      <bottom style="medium">
        <color rgb="FF808080"/>
      </bottom>
      <diagonal/>
    </border>
    <border>
      <left/>
      <right style="hair">
        <color indexed="64"/>
      </right>
      <top style="thin">
        <color rgb="FF808080"/>
      </top>
      <bottom style="medium">
        <color rgb="FF808080"/>
      </bottom>
      <diagonal/>
    </border>
    <border>
      <left style="hair">
        <color indexed="64"/>
      </left>
      <right/>
      <top style="thin">
        <color rgb="FF808080"/>
      </top>
      <bottom style="medium">
        <color rgb="FF808080"/>
      </bottom>
      <diagonal/>
    </border>
    <border>
      <left/>
      <right style="thin">
        <color indexed="23"/>
      </right>
      <top/>
      <bottom style="thin">
        <color rgb="FF808080"/>
      </bottom>
      <diagonal/>
    </border>
    <border>
      <left style="thin">
        <color indexed="23"/>
      </left>
      <right/>
      <top/>
      <bottom style="thin">
        <color rgb="FF808080"/>
      </bottom>
      <diagonal/>
    </border>
    <border>
      <left/>
      <right style="thin">
        <color indexed="23"/>
      </right>
      <top style="thin">
        <color rgb="FF808080"/>
      </top>
      <bottom style="medium">
        <color rgb="FF808080"/>
      </bottom>
      <diagonal/>
    </border>
    <border>
      <left style="thin">
        <color indexed="23"/>
      </left>
      <right/>
      <top style="thin">
        <color rgb="FF808080"/>
      </top>
      <bottom style="medium">
        <color rgb="FF808080"/>
      </bottom>
      <diagonal/>
    </border>
    <border>
      <left/>
      <right style="thin">
        <color rgb="FF808080"/>
      </right>
      <top style="thin">
        <color rgb="FF808080"/>
      </top>
      <bottom style="thin">
        <color rgb="FF808080"/>
      </bottom>
      <diagonal/>
    </border>
    <border>
      <left/>
      <right style="thin">
        <color rgb="FF808080"/>
      </right>
      <top style="thin">
        <color rgb="FF808080"/>
      </top>
      <bottom style="medium">
        <color rgb="FF808080"/>
      </bottom>
      <diagonal/>
    </border>
  </borders>
  <cellStyleXfs count="5">
    <xf numFmtId="0" fontId="0" fillId="0" borderId="0"/>
    <xf numFmtId="9" fontId="10" fillId="0" borderId="0" applyFont="0" applyFill="0" applyBorder="0" applyAlignment="0" applyProtection="0"/>
    <xf numFmtId="0" fontId="20" fillId="0" borderId="0" applyNumberFormat="0" applyFill="0" applyBorder="0" applyAlignment="0" applyProtection="0"/>
    <xf numFmtId="0" fontId="16" fillId="0" borderId="0"/>
    <xf numFmtId="0" fontId="1" fillId="0" borderId="0"/>
  </cellStyleXfs>
  <cellXfs count="274">
    <xf numFmtId="0" fontId="0" fillId="0" borderId="0" xfId="0"/>
    <xf numFmtId="0" fontId="0" fillId="0" borderId="0" xfId="0" applyBorder="1" applyAlignment="1">
      <alignment horizontal="center" vertical="center"/>
    </xf>
    <xf numFmtId="0" fontId="0" fillId="0" borderId="0" xfId="0" applyBorder="1" applyAlignment="1" applyProtection="1">
      <alignment vertical="center"/>
    </xf>
    <xf numFmtId="0" fontId="1" fillId="0" borderId="0" xfId="0" applyFont="1" applyBorder="1" applyAlignment="1">
      <alignment vertical="center"/>
    </xf>
    <xf numFmtId="0" fontId="1" fillId="0" borderId="0" xfId="0" applyFont="1" applyBorder="1" applyAlignment="1" applyProtection="1">
      <alignment vertical="center"/>
    </xf>
    <xf numFmtId="49" fontId="1" fillId="0" borderId="1" xfId="0" applyNumberFormat="1" applyFont="1" applyBorder="1" applyAlignment="1" applyProtection="1">
      <alignment horizontal="center" vertical="center"/>
    </xf>
    <xf numFmtId="0" fontId="1" fillId="0" borderId="2" xfId="0" applyFont="1" applyBorder="1" applyAlignment="1" applyProtection="1">
      <alignment vertical="center"/>
    </xf>
    <xf numFmtId="0" fontId="0" fillId="0" borderId="0" xfId="0" applyBorder="1" applyAlignment="1">
      <alignment vertical="center"/>
    </xf>
    <xf numFmtId="0" fontId="2" fillId="0" borderId="0" xfId="0" applyFont="1" applyBorder="1" applyAlignment="1">
      <alignment vertical="center"/>
    </xf>
    <xf numFmtId="0" fontId="0" fillId="0" borderId="0" xfId="0" applyBorder="1" applyAlignment="1">
      <alignment horizontal="left" vertical="center" wrapText="1"/>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49" fontId="1" fillId="0" borderId="3" xfId="0" applyNumberFormat="1"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5" xfId="0" applyFont="1" applyBorder="1" applyAlignment="1" applyProtection="1">
      <alignment horizontal="center" vertical="center"/>
    </xf>
    <xf numFmtId="49" fontId="1" fillId="0" borderId="4"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0" fontId="1" fillId="0" borderId="0" xfId="0" applyFont="1" applyBorder="1" applyAlignment="1" applyProtection="1">
      <alignment horizontal="left" vertical="top"/>
    </xf>
    <xf numFmtId="0" fontId="0" fillId="0" borderId="0" xfId="0" applyAlignment="1" applyProtection="1">
      <alignment vertical="center"/>
    </xf>
    <xf numFmtId="0" fontId="1" fillId="3" borderId="4" xfId="0" applyNumberFormat="1" applyFont="1" applyFill="1" applyBorder="1" applyAlignment="1" applyProtection="1">
      <alignment vertical="center"/>
      <protection locked="0"/>
    </xf>
    <xf numFmtId="165" fontId="1" fillId="0" borderId="5" xfId="0" applyNumberFormat="1" applyFont="1" applyBorder="1" applyAlignment="1" applyProtection="1">
      <alignment vertical="center"/>
    </xf>
    <xf numFmtId="165" fontId="1" fillId="0" borderId="1" xfId="0" applyNumberFormat="1" applyFont="1" applyBorder="1" applyAlignment="1" applyProtection="1">
      <alignment vertical="center"/>
    </xf>
    <xf numFmtId="0" fontId="8" fillId="0" borderId="0" xfId="0" applyFont="1" applyAlignment="1">
      <alignment vertical="top" wrapText="1"/>
    </xf>
    <xf numFmtId="0" fontId="0" fillId="0" borderId="0" xfId="0" applyBorder="1" applyAlignment="1" applyProtection="1">
      <alignment horizontal="center" vertical="center" wrapText="1"/>
    </xf>
    <xf numFmtId="49" fontId="1" fillId="0" borderId="0" xfId="0" applyNumberFormat="1" applyFont="1" applyBorder="1" applyAlignment="1" applyProtection="1">
      <alignment vertical="top"/>
      <protection locked="0"/>
    </xf>
    <xf numFmtId="49" fontId="0" fillId="0" borderId="0" xfId="0" applyNumberFormat="1" applyAlignment="1">
      <alignment vertical="top"/>
    </xf>
    <xf numFmtId="0" fontId="1" fillId="0" borderId="0" xfId="0" applyFont="1" applyAlignment="1">
      <alignment wrapText="1"/>
    </xf>
    <xf numFmtId="0" fontId="14" fillId="0" borderId="0" xfId="0" applyFont="1" applyFill="1"/>
    <xf numFmtId="0" fontId="1" fillId="4" borderId="6" xfId="0" applyFont="1" applyFill="1" applyBorder="1" applyAlignment="1">
      <alignment horizontal="center" vertical="center"/>
    </xf>
    <xf numFmtId="0" fontId="1" fillId="4" borderId="6" xfId="0" applyFont="1" applyFill="1" applyBorder="1" applyAlignment="1">
      <alignment horizontal="center" vertical="center" wrapText="1"/>
    </xf>
    <xf numFmtId="0" fontId="1" fillId="0" borderId="6" xfId="0" applyFont="1" applyBorder="1" applyAlignment="1">
      <alignment wrapText="1"/>
    </xf>
    <xf numFmtId="49" fontId="1" fillId="0" borderId="6" xfId="0" applyNumberFormat="1" applyFont="1" applyBorder="1" applyAlignment="1">
      <alignment horizontal="center"/>
    </xf>
    <xf numFmtId="0" fontId="1" fillId="0" borderId="6" xfId="0" applyFont="1" applyBorder="1"/>
    <xf numFmtId="0" fontId="15" fillId="0" borderId="0" xfId="0" applyFont="1"/>
    <xf numFmtId="0" fontId="16" fillId="0" borderId="0" xfId="0" applyFont="1"/>
    <xf numFmtId="0" fontId="16" fillId="0" borderId="0" xfId="0" applyFont="1"/>
    <xf numFmtId="0" fontId="17" fillId="0" borderId="0" xfId="0" applyFont="1" applyFill="1" applyAlignment="1">
      <alignment vertical="center" wrapText="1"/>
    </xf>
    <xf numFmtId="0" fontId="16" fillId="0" borderId="0" xfId="0" applyFont="1" applyFill="1"/>
    <xf numFmtId="0" fontId="17" fillId="0" borderId="0" xfId="0" applyFont="1" applyFill="1" applyAlignment="1">
      <alignment vertical="top" wrapText="1"/>
    </xf>
    <xf numFmtId="0" fontId="0" fillId="0" borderId="10" xfId="0" applyBorder="1" applyAlignment="1" applyProtection="1">
      <alignment vertical="center" wrapText="1"/>
    </xf>
    <xf numFmtId="0" fontId="0" fillId="0" borderId="10" xfId="0" applyBorder="1"/>
    <xf numFmtId="0" fontId="4" fillId="0" borderId="13" xfId="0" applyFont="1" applyBorder="1" applyAlignment="1" applyProtection="1">
      <alignment vertical="center" wrapText="1"/>
    </xf>
    <xf numFmtId="0" fontId="0" fillId="0" borderId="13" xfId="0" applyBorder="1"/>
    <xf numFmtId="0" fontId="4" fillId="0" borderId="13" xfId="0" applyFont="1" applyBorder="1" applyAlignment="1" applyProtection="1">
      <alignment horizontal="left" vertical="center" wrapText="1"/>
    </xf>
    <xf numFmtId="0" fontId="1" fillId="0" borderId="13" xfId="0" applyFont="1" applyBorder="1" applyAlignment="1">
      <alignment vertical="center"/>
    </xf>
    <xf numFmtId="49" fontId="0" fillId="0" borderId="0" xfId="0" applyNumberFormat="1" applyFill="1" applyBorder="1" applyAlignment="1">
      <alignment vertical="center"/>
    </xf>
    <xf numFmtId="0" fontId="1" fillId="0" borderId="13" xfId="0" applyFont="1" applyBorder="1" applyAlignment="1" applyProtection="1">
      <alignment horizontal="right" vertical="center" wrapText="1"/>
    </xf>
    <xf numFmtId="49" fontId="4" fillId="0" borderId="10" xfId="0" applyNumberFormat="1" applyFont="1" applyBorder="1" applyAlignment="1" applyProtection="1">
      <alignment vertical="center"/>
    </xf>
    <xf numFmtId="49" fontId="4" fillId="0" borderId="10" xfId="0" applyNumberFormat="1" applyFont="1" applyFill="1" applyBorder="1" applyAlignment="1" applyProtection="1">
      <alignment vertical="center"/>
    </xf>
    <xf numFmtId="0" fontId="1" fillId="0" borderId="23" xfId="0" applyNumberFormat="1" applyFont="1" applyFill="1" applyBorder="1" applyAlignment="1" applyProtection="1">
      <alignment vertical="center"/>
    </xf>
    <xf numFmtId="165" fontId="1" fillId="0" borderId="24" xfId="0" applyNumberFormat="1" applyFont="1" applyFill="1" applyBorder="1" applyAlignment="1" applyProtection="1">
      <alignment vertical="center"/>
    </xf>
    <xf numFmtId="0" fontId="1" fillId="3" borderId="25" xfId="0" applyNumberFormat="1" applyFont="1" applyFill="1" applyBorder="1" applyAlignment="1" applyProtection="1">
      <alignment vertical="center"/>
      <protection locked="0"/>
    </xf>
    <xf numFmtId="165" fontId="1" fillId="0" borderId="26" xfId="0" applyNumberFormat="1" applyFont="1" applyBorder="1" applyAlignment="1" applyProtection="1">
      <alignment vertical="center"/>
    </xf>
    <xf numFmtId="0" fontId="1" fillId="0" borderId="16" xfId="0" applyFont="1" applyBorder="1"/>
    <xf numFmtId="49" fontId="5" fillId="0" borderId="7" xfId="0" applyNumberFormat="1" applyFont="1" applyFill="1" applyBorder="1" applyAlignment="1" applyProtection="1">
      <alignment horizontal="center" vertical="top"/>
    </xf>
    <xf numFmtId="49" fontId="5" fillId="0" borderId="7" xfId="0" applyNumberFormat="1" applyFont="1" applyFill="1" applyBorder="1" applyAlignment="1" applyProtection="1">
      <alignment vertical="top"/>
    </xf>
    <xf numFmtId="49" fontId="5" fillId="0" borderId="7" xfId="0" applyNumberFormat="1" applyFont="1" applyFill="1" applyBorder="1" applyAlignment="1" applyProtection="1">
      <alignment vertical="top" wrapText="1"/>
    </xf>
    <xf numFmtId="14" fontId="5" fillId="0" borderId="7" xfId="0" applyNumberFormat="1" applyFont="1" applyFill="1" applyBorder="1" applyAlignment="1" applyProtection="1">
      <alignment vertical="top" wrapText="1"/>
    </xf>
    <xf numFmtId="49" fontId="5" fillId="0" borderId="0" xfId="0" applyNumberFormat="1" applyFont="1" applyFill="1" applyBorder="1" applyAlignment="1" applyProtection="1">
      <alignment horizontal="center" vertical="top"/>
    </xf>
    <xf numFmtId="49" fontId="5" fillId="0" borderId="0" xfId="0" applyNumberFormat="1" applyFont="1" applyFill="1" applyBorder="1" applyAlignment="1" applyProtection="1">
      <alignment vertical="top"/>
    </xf>
    <xf numFmtId="49" fontId="5" fillId="0" borderId="0" xfId="0" applyNumberFormat="1" applyFont="1" applyFill="1" applyBorder="1" applyAlignment="1" applyProtection="1">
      <alignment vertical="top" wrapText="1"/>
    </xf>
    <xf numFmtId="14" fontId="5" fillId="0" borderId="0" xfId="0" applyNumberFormat="1" applyFont="1" applyFill="1" applyBorder="1" applyAlignment="1" applyProtection="1">
      <alignment vertical="top" wrapText="1"/>
    </xf>
    <xf numFmtId="0" fontId="1" fillId="0" borderId="16" xfId="0" applyFont="1" applyBorder="1" applyAlignment="1" applyProtection="1">
      <alignment horizontal="right" vertical="center" wrapText="1"/>
    </xf>
    <xf numFmtId="49" fontId="1" fillId="0" borderId="28" xfId="0" applyNumberFormat="1" applyFont="1" applyBorder="1" applyAlignment="1" applyProtection="1">
      <alignment horizontal="center" vertical="center"/>
    </xf>
    <xf numFmtId="0" fontId="1" fillId="0" borderId="29" xfId="1" applyNumberFormat="1" applyFont="1" applyFill="1" applyBorder="1" applyAlignment="1" applyProtection="1">
      <alignment vertical="center"/>
    </xf>
    <xf numFmtId="0" fontId="1" fillId="3" borderId="30" xfId="1" applyNumberFormat="1" applyFont="1" applyFill="1" applyBorder="1" applyAlignment="1" applyProtection="1">
      <alignment vertical="center"/>
      <protection locked="0"/>
    </xf>
    <xf numFmtId="0" fontId="1" fillId="0" borderId="0" xfId="0" quotePrefix="1"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1" fillId="0" borderId="0" xfId="0" quotePrefix="1" applyNumberFormat="1" applyFont="1" applyFill="1" applyBorder="1" applyAlignment="1" applyProtection="1">
      <alignment horizontal="center" vertical="center"/>
    </xf>
    <xf numFmtId="0" fontId="2" fillId="4" borderId="32" xfId="0" applyFont="1" applyFill="1" applyBorder="1" applyAlignment="1" applyProtection="1">
      <alignment vertical="center" wrapText="1"/>
    </xf>
    <xf numFmtId="0" fontId="0" fillId="4" borderId="32" xfId="0" applyFill="1" applyBorder="1"/>
    <xf numFmtId="49" fontId="1" fillId="0" borderId="0" xfId="0" applyNumberFormat="1" applyFont="1" applyFill="1" applyBorder="1" applyAlignment="1">
      <alignment horizontal="center" vertical="center"/>
    </xf>
    <xf numFmtId="49" fontId="1" fillId="0" borderId="0" xfId="0" applyNumberFormat="1" applyFont="1" applyFill="1" applyBorder="1" applyAlignment="1" applyProtection="1">
      <alignment horizontal="center" vertical="center"/>
    </xf>
    <xf numFmtId="0" fontId="1" fillId="0" borderId="0" xfId="0" quotePrefix="1" applyFont="1" applyFill="1" applyBorder="1" applyAlignment="1" applyProtection="1">
      <alignment horizontal="center" vertical="center" wrapText="1"/>
    </xf>
    <xf numFmtId="49" fontId="1" fillId="0" borderId="0" xfId="0" quotePrefix="1" applyNumberFormat="1" applyFont="1" applyFill="1" applyBorder="1" applyAlignment="1" applyProtection="1">
      <alignment horizontal="center" vertical="center"/>
    </xf>
    <xf numFmtId="0" fontId="2" fillId="0" borderId="32" xfId="0" applyFont="1" applyBorder="1" applyAlignment="1" applyProtection="1">
      <alignment vertical="center" wrapText="1"/>
    </xf>
    <xf numFmtId="0" fontId="0" fillId="0" borderId="32" xfId="0" applyBorder="1"/>
    <xf numFmtId="0" fontId="2" fillId="0" borderId="9" xfId="1" applyNumberFormat="1" applyFont="1" applyFill="1" applyBorder="1" applyAlignment="1" applyProtection="1">
      <alignment vertical="center"/>
    </xf>
    <xf numFmtId="49" fontId="0" fillId="0" borderId="32" xfId="0" applyNumberFormat="1" applyFill="1" applyBorder="1" applyAlignment="1">
      <alignment vertical="center"/>
    </xf>
    <xf numFmtId="0" fontId="2" fillId="0" borderId="34" xfId="1" applyNumberFormat="1" applyFont="1" applyFill="1" applyBorder="1" applyAlignment="1" applyProtection="1">
      <alignment vertical="center"/>
    </xf>
    <xf numFmtId="49" fontId="2" fillId="4" borderId="32" xfId="0" applyNumberFormat="1" applyFont="1" applyFill="1" applyBorder="1" applyAlignment="1" applyProtection="1">
      <alignment vertical="center"/>
    </xf>
    <xf numFmtId="0" fontId="2" fillId="4" borderId="38" xfId="0" applyFont="1" applyFill="1" applyBorder="1" applyAlignment="1" applyProtection="1">
      <alignment vertical="center"/>
    </xf>
    <xf numFmtId="49" fontId="3" fillId="0" borderId="4" xfId="0" applyNumberFormat="1" applyFont="1" applyBorder="1" applyAlignment="1" applyProtection="1">
      <alignment horizontal="center" vertical="center"/>
    </xf>
    <xf numFmtId="49" fontId="3" fillId="0" borderId="3" xfId="0" applyNumberFormat="1" applyFont="1" applyBorder="1" applyAlignment="1" applyProtection="1">
      <alignment horizontal="center" vertical="center"/>
    </xf>
    <xf numFmtId="49" fontId="5" fillId="6" borderId="32" xfId="0" applyNumberFormat="1" applyFont="1" applyFill="1" applyBorder="1" applyAlignment="1" applyProtection="1">
      <alignment vertical="center"/>
    </xf>
    <xf numFmtId="0" fontId="2" fillId="6" borderId="42" xfId="0" applyFont="1" applyFill="1" applyBorder="1" applyAlignment="1" applyProtection="1">
      <alignment vertical="center"/>
    </xf>
    <xf numFmtId="0" fontId="2" fillId="6" borderId="39" xfId="0" applyNumberFormat="1" applyFont="1" applyFill="1" applyBorder="1" applyAlignment="1" applyProtection="1">
      <alignment vertical="center"/>
    </xf>
    <xf numFmtId="164" fontId="2" fillId="6" borderId="40" xfId="0" applyNumberFormat="1" applyFont="1" applyFill="1" applyBorder="1" applyAlignment="1" applyProtection="1">
      <alignment vertical="center"/>
    </xf>
    <xf numFmtId="0" fontId="1" fillId="3" borderId="43" xfId="1" applyNumberFormat="1" applyFont="1" applyFill="1" applyBorder="1" applyAlignment="1" applyProtection="1">
      <alignment vertical="center"/>
      <protection locked="0"/>
    </xf>
    <xf numFmtId="0" fontId="1" fillId="3" borderId="44" xfId="0" applyNumberFormat="1" applyFont="1" applyFill="1" applyBorder="1" applyAlignment="1" applyProtection="1">
      <alignment vertical="center"/>
      <protection locked="0"/>
    </xf>
    <xf numFmtId="165" fontId="1" fillId="0" borderId="45" xfId="0" applyNumberFormat="1" applyFont="1" applyBorder="1" applyAlignment="1" applyProtection="1">
      <alignment vertical="center"/>
    </xf>
    <xf numFmtId="49" fontId="5" fillId="6" borderId="22" xfId="0" applyNumberFormat="1" applyFont="1" applyFill="1" applyBorder="1" applyAlignment="1" applyProtection="1">
      <alignment vertical="center"/>
    </xf>
    <xf numFmtId="0" fontId="2" fillId="6" borderId="47" xfId="0" applyNumberFormat="1" applyFont="1" applyFill="1" applyBorder="1" applyAlignment="1" applyProtection="1">
      <alignment vertical="center"/>
    </xf>
    <xf numFmtId="0" fontId="2" fillId="6" borderId="48" xfId="0" applyNumberFormat="1" applyFont="1" applyFill="1" applyBorder="1" applyAlignment="1" applyProtection="1">
      <alignment vertical="center"/>
    </xf>
    <xf numFmtId="164" fontId="2" fillId="6" borderId="49" xfId="0" applyNumberFormat="1" applyFont="1" applyFill="1" applyBorder="1" applyAlignment="1" applyProtection="1">
      <alignment vertical="center"/>
    </xf>
    <xf numFmtId="49" fontId="0" fillId="0" borderId="32" xfId="0" applyNumberFormat="1" applyBorder="1" applyAlignment="1">
      <alignment vertical="center"/>
    </xf>
    <xf numFmtId="165" fontId="2" fillId="2" borderId="42" xfId="0" applyNumberFormat="1" applyFont="1" applyFill="1" applyBorder="1" applyAlignment="1" applyProtection="1">
      <alignment vertical="center"/>
    </xf>
    <xf numFmtId="0" fontId="1" fillId="3" borderId="42" xfId="1" applyNumberFormat="1" applyFont="1" applyFill="1" applyBorder="1" applyAlignment="1" applyProtection="1">
      <alignment vertical="center"/>
      <protection locked="0"/>
    </xf>
    <xf numFmtId="0" fontId="1" fillId="3" borderId="39" xfId="0" applyNumberFormat="1" applyFont="1" applyFill="1" applyBorder="1" applyAlignment="1" applyProtection="1">
      <alignment vertical="center"/>
      <protection locked="0"/>
    </xf>
    <xf numFmtId="165" fontId="1" fillId="0" borderId="40" xfId="0" applyNumberFormat="1" applyFont="1" applyBorder="1" applyAlignment="1" applyProtection="1">
      <alignment vertical="center"/>
    </xf>
    <xf numFmtId="0" fontId="1" fillId="3" borderId="28" xfId="1" applyNumberFormat="1" applyFont="1" applyFill="1" applyBorder="1" applyAlignment="1" applyProtection="1">
      <alignment vertical="center"/>
      <protection locked="0"/>
    </xf>
    <xf numFmtId="0" fontId="2" fillId="4" borderId="33" xfId="0" applyNumberFormat="1" applyFont="1" applyFill="1" applyBorder="1" applyAlignment="1" applyProtection="1">
      <alignment vertical="center"/>
    </xf>
    <xf numFmtId="164" fontId="2" fillId="4" borderId="34" xfId="0" applyNumberFormat="1" applyFont="1" applyFill="1" applyBorder="1" applyAlignment="1" applyProtection="1">
      <alignment vertical="center"/>
    </xf>
    <xf numFmtId="0" fontId="1" fillId="0" borderId="39" xfId="0" applyNumberFormat="1" applyFont="1" applyFill="1" applyBorder="1" applyAlignment="1" applyProtection="1">
      <alignment vertical="center"/>
    </xf>
    <xf numFmtId="165" fontId="2" fillId="0" borderId="40" xfId="0" applyNumberFormat="1" applyFont="1" applyFill="1" applyBorder="1" applyAlignment="1" applyProtection="1">
      <alignment vertical="center"/>
    </xf>
    <xf numFmtId="0" fontId="2" fillId="0" borderId="32" xfId="0" applyFont="1" applyBorder="1" applyAlignment="1" applyProtection="1">
      <alignment vertical="center"/>
    </xf>
    <xf numFmtId="0" fontId="18" fillId="4" borderId="32" xfId="0" applyFont="1" applyFill="1" applyBorder="1" applyAlignment="1" applyProtection="1">
      <alignment vertical="center"/>
    </xf>
    <xf numFmtId="164" fontId="2" fillId="4" borderId="32" xfId="0" applyNumberFormat="1" applyFont="1" applyFill="1" applyBorder="1" applyAlignment="1" applyProtection="1">
      <alignment vertical="center"/>
    </xf>
    <xf numFmtId="164" fontId="2" fillId="6" borderId="41" xfId="0" applyNumberFormat="1" applyFont="1" applyFill="1" applyBorder="1" applyAlignment="1" applyProtection="1">
      <alignment vertical="center"/>
    </xf>
    <xf numFmtId="165" fontId="1" fillId="0" borderId="50" xfId="0" applyNumberFormat="1" applyFont="1" applyFill="1" applyBorder="1" applyAlignment="1" applyProtection="1">
      <alignment vertical="center"/>
    </xf>
    <xf numFmtId="165" fontId="1" fillId="0" borderId="51" xfId="0" applyNumberFormat="1" applyFont="1" applyBorder="1" applyAlignment="1" applyProtection="1">
      <alignment vertical="center"/>
    </xf>
    <xf numFmtId="165" fontId="1" fillId="0" borderId="52" xfId="0" applyNumberFormat="1" applyFont="1" applyBorder="1" applyAlignment="1" applyProtection="1">
      <alignment vertical="center"/>
    </xf>
    <xf numFmtId="49" fontId="2" fillId="0" borderId="32" xfId="0" applyNumberFormat="1" applyFont="1" applyBorder="1" applyAlignment="1">
      <alignment vertical="center"/>
    </xf>
    <xf numFmtId="165" fontId="2" fillId="2" borderId="41" xfId="0" applyNumberFormat="1" applyFont="1" applyFill="1" applyBorder="1" applyAlignment="1" applyProtection="1">
      <alignment vertical="center"/>
    </xf>
    <xf numFmtId="164" fontId="2" fillId="6" borderId="53" xfId="0" applyNumberFormat="1" applyFont="1" applyFill="1" applyBorder="1" applyAlignment="1" applyProtection="1">
      <alignment vertical="center"/>
    </xf>
    <xf numFmtId="0" fontId="1" fillId="0" borderId="32" xfId="0" applyFont="1" applyBorder="1" applyAlignment="1">
      <alignment vertical="center"/>
    </xf>
    <xf numFmtId="165" fontId="1" fillId="0" borderId="41" xfId="0" applyNumberFormat="1" applyFont="1" applyBorder="1" applyAlignment="1" applyProtection="1">
      <alignment vertical="center"/>
    </xf>
    <xf numFmtId="0" fontId="18" fillId="4" borderId="32" xfId="0" applyFont="1" applyFill="1" applyBorder="1" applyAlignment="1" applyProtection="1">
      <alignment horizontal="left" vertical="center" indent="1"/>
    </xf>
    <xf numFmtId="49" fontId="18" fillId="4" borderId="32" xfId="0" applyNumberFormat="1" applyFont="1" applyFill="1" applyBorder="1" applyAlignment="1" applyProtection="1">
      <alignment horizontal="left" vertical="center" indent="1"/>
    </xf>
    <xf numFmtId="49" fontId="5" fillId="6" borderId="32" xfId="0" applyNumberFormat="1" applyFont="1" applyFill="1" applyBorder="1" applyAlignment="1" applyProtection="1">
      <alignment horizontal="left" vertical="center" indent="1"/>
    </xf>
    <xf numFmtId="49" fontId="2" fillId="6" borderId="22" xfId="0" applyNumberFormat="1" applyFont="1" applyFill="1" applyBorder="1" applyAlignment="1" applyProtection="1">
      <alignment horizontal="left" vertical="center" indent="1"/>
    </xf>
    <xf numFmtId="0" fontId="18" fillId="0" borderId="27" xfId="1" applyNumberFormat="1" applyFont="1" applyBorder="1" applyAlignment="1" applyProtection="1">
      <alignment vertical="center"/>
    </xf>
    <xf numFmtId="0" fontId="19" fillId="0" borderId="55" xfId="0" applyNumberFormat="1" applyFont="1" applyFill="1" applyBorder="1" applyAlignment="1" applyProtection="1">
      <alignment vertical="center"/>
    </xf>
    <xf numFmtId="165" fontId="18" fillId="0" borderId="56" xfId="0" applyNumberFormat="1" applyFont="1" applyFill="1" applyBorder="1" applyAlignment="1" applyProtection="1">
      <alignment vertical="center"/>
    </xf>
    <xf numFmtId="165" fontId="18" fillId="2" borderId="57" xfId="0" applyNumberFormat="1" applyFont="1" applyFill="1" applyBorder="1" applyAlignment="1" applyProtection="1">
      <alignment vertical="center"/>
    </xf>
    <xf numFmtId="166" fontId="1" fillId="0" borderId="27" xfId="0" quotePrefix="1" applyNumberFormat="1" applyFont="1" applyBorder="1" applyAlignment="1" applyProtection="1">
      <alignment horizontal="center" vertical="center"/>
    </xf>
    <xf numFmtId="166" fontId="1" fillId="0" borderId="4" xfId="0" applyNumberFormat="1" applyFont="1" applyBorder="1" applyAlignment="1" applyProtection="1">
      <alignment horizontal="center" vertical="center"/>
    </xf>
    <xf numFmtId="166" fontId="1" fillId="0" borderId="5" xfId="0" applyNumberFormat="1" applyFont="1" applyBorder="1" applyAlignment="1" applyProtection="1">
      <alignment horizontal="center" vertical="center"/>
    </xf>
    <xf numFmtId="166" fontId="1" fillId="0" borderId="3" xfId="0" applyNumberFormat="1" applyFont="1" applyBorder="1" applyAlignment="1" applyProtection="1">
      <alignment horizontal="center" vertical="center"/>
    </xf>
    <xf numFmtId="166" fontId="1" fillId="0" borderId="1" xfId="0" applyNumberFormat="1" applyFont="1" applyBorder="1" applyAlignment="1" applyProtection="1">
      <alignment horizontal="center" vertical="center"/>
    </xf>
    <xf numFmtId="3" fontId="4" fillId="5" borderId="13" xfId="0" applyNumberFormat="1"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19" fillId="0" borderId="59" xfId="0" applyFont="1" applyBorder="1" applyAlignment="1" applyProtection="1">
      <alignment vertical="center"/>
    </xf>
    <xf numFmtId="0" fontId="19" fillId="0" borderId="60" xfId="0" applyFont="1" applyBorder="1" applyAlignment="1" applyProtection="1">
      <alignment vertical="center"/>
    </xf>
    <xf numFmtId="0" fontId="19" fillId="3" borderId="61" xfId="0" applyFont="1" applyFill="1" applyBorder="1" applyAlignment="1" applyProtection="1">
      <alignment vertical="center"/>
      <protection locked="0"/>
    </xf>
    <xf numFmtId="0" fontId="19" fillId="0" borderId="62" xfId="0" applyFont="1" applyBorder="1" applyAlignment="1" applyProtection="1">
      <alignment vertical="center"/>
    </xf>
    <xf numFmtId="0" fontId="19" fillId="3" borderId="63" xfId="0" applyFont="1" applyFill="1" applyBorder="1" applyAlignment="1" applyProtection="1">
      <alignment vertical="center"/>
      <protection locked="0"/>
    </xf>
    <xf numFmtId="49" fontId="0" fillId="0" borderId="22" xfId="0" applyNumberFormat="1" applyFill="1" applyBorder="1" applyAlignment="1">
      <alignment vertical="center"/>
    </xf>
    <xf numFmtId="0" fontId="2" fillId="0" borderId="64" xfId="1" applyNumberFormat="1" applyFont="1" applyFill="1" applyBorder="1" applyAlignment="1" applyProtection="1">
      <alignment vertical="center"/>
    </xf>
    <xf numFmtId="0" fontId="21" fillId="0" borderId="0" xfId="2" applyFont="1" applyBorder="1" applyAlignment="1">
      <alignment vertical="center"/>
    </xf>
    <xf numFmtId="0" fontId="22" fillId="0" borderId="0" xfId="0" applyFont="1" applyBorder="1" applyAlignment="1">
      <alignment vertical="center"/>
    </xf>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wrapText="1"/>
    </xf>
    <xf numFmtId="0" fontId="1" fillId="0" borderId="16" xfId="0" applyFont="1" applyBorder="1" applyAlignment="1" applyProtection="1">
      <alignment horizontal="left" vertical="center" wrapText="1"/>
    </xf>
    <xf numFmtId="0" fontId="1" fillId="0" borderId="35" xfId="0" applyFont="1" applyBorder="1" applyAlignment="1" applyProtection="1">
      <alignment vertical="center" wrapText="1"/>
    </xf>
    <xf numFmtId="0" fontId="4" fillId="5" borderId="35" xfId="0" applyFont="1" applyFill="1" applyBorder="1" applyAlignment="1" applyProtection="1">
      <alignment horizontal="center" vertical="center" wrapText="1"/>
      <protection locked="0"/>
    </xf>
    <xf numFmtId="0" fontId="1" fillId="0" borderId="22" xfId="0" applyFont="1" applyBorder="1" applyAlignment="1" applyProtection="1">
      <alignment horizontal="left" vertical="center" wrapText="1"/>
    </xf>
    <xf numFmtId="0" fontId="4" fillId="5" borderId="22" xfId="0" applyFont="1" applyFill="1" applyBorder="1" applyAlignment="1" applyProtection="1">
      <alignment horizontal="center" vertical="center" wrapText="1"/>
      <protection locked="0"/>
    </xf>
    <xf numFmtId="0" fontId="18" fillId="0" borderId="58" xfId="0" applyFont="1" applyBorder="1" applyAlignment="1" applyProtection="1">
      <alignment vertical="center"/>
    </xf>
    <xf numFmtId="0" fontId="18" fillId="0" borderId="69" xfId="0" applyFont="1" applyBorder="1" applyAlignment="1" applyProtection="1">
      <alignment vertical="center"/>
    </xf>
    <xf numFmtId="49" fontId="18" fillId="0" borderId="32" xfId="0" applyNumberFormat="1" applyFont="1" applyBorder="1" applyAlignment="1">
      <alignment horizontal="left" vertical="center" indent="2"/>
    </xf>
    <xf numFmtId="0" fontId="23" fillId="0" borderId="0" xfId="3" applyFont="1"/>
    <xf numFmtId="0" fontId="24" fillId="0" borderId="0" xfId="3" applyFont="1"/>
    <xf numFmtId="0" fontId="1" fillId="0" borderId="0" xfId="4"/>
    <xf numFmtId="0" fontId="15" fillId="0" borderId="0" xfId="3" applyFont="1"/>
    <xf numFmtId="0" fontId="16" fillId="0" borderId="0" xfId="3"/>
    <xf numFmtId="0" fontId="25" fillId="0" borderId="0" xfId="3" applyFont="1"/>
    <xf numFmtId="0" fontId="26" fillId="0" borderId="0" xfId="3" applyFont="1"/>
    <xf numFmtId="0" fontId="27" fillId="0" borderId="0" xfId="3" applyFont="1" applyAlignment="1">
      <alignment vertical="top" wrapText="1"/>
    </xf>
    <xf numFmtId="0" fontId="16" fillId="0" borderId="0" xfId="3" applyFont="1"/>
    <xf numFmtId="0" fontId="28" fillId="0" borderId="0" xfId="3" applyFont="1"/>
    <xf numFmtId="49" fontId="1" fillId="0" borderId="0" xfId="0" applyNumberFormat="1" applyFont="1" applyAlignment="1">
      <alignment vertical="top"/>
    </xf>
    <xf numFmtId="0" fontId="1" fillId="0" borderId="0" xfId="0" applyFont="1" applyBorder="1" applyAlignment="1" applyProtection="1">
      <alignment vertical="top"/>
    </xf>
    <xf numFmtId="0" fontId="1" fillId="0" borderId="0" xfId="0" applyFont="1" applyAlignment="1"/>
    <xf numFmtId="0" fontId="1" fillId="0" borderId="7" xfId="0" applyFont="1" applyBorder="1" applyAlignment="1" applyProtection="1">
      <alignment vertical="center"/>
      <protection hidden="1"/>
    </xf>
    <xf numFmtId="0" fontId="1" fillId="0" borderId="7" xfId="0" applyFont="1" applyBorder="1" applyAlignment="1" applyProtection="1">
      <alignment vertical="center"/>
    </xf>
    <xf numFmtId="0" fontId="1" fillId="0" borderId="0" xfId="0" applyFont="1" applyFill="1"/>
    <xf numFmtId="0" fontId="1" fillId="0" borderId="0" xfId="0" applyFont="1" applyFill="1" applyBorder="1" applyAlignment="1">
      <alignment horizontal="center" vertical="center" wrapText="1"/>
    </xf>
    <xf numFmtId="0" fontId="1" fillId="0" borderId="6" xfId="0" applyFont="1" applyFill="1" applyBorder="1" applyAlignment="1">
      <alignment wrapText="1"/>
    </xf>
    <xf numFmtId="49" fontId="1" fillId="0" borderId="6" xfId="0" applyNumberFormat="1" applyFont="1" applyFill="1" applyBorder="1" applyAlignment="1">
      <alignment horizontal="center"/>
    </xf>
    <xf numFmtId="49" fontId="1" fillId="0" borderId="0" xfId="0" applyNumberFormat="1" applyFont="1" applyFill="1" applyBorder="1" applyAlignment="1">
      <alignment horizontal="center"/>
    </xf>
    <xf numFmtId="0" fontId="1" fillId="0" borderId="0" xfId="0" applyFont="1" applyBorder="1" applyAlignment="1" applyProtection="1">
      <alignment vertical="top" wrapText="1"/>
    </xf>
    <xf numFmtId="0" fontId="0" fillId="0" borderId="2" xfId="0" applyBorder="1" applyAlignment="1" applyProtection="1">
      <alignment horizontal="left" vertical="center" wrapText="1"/>
    </xf>
    <xf numFmtId="0" fontId="0" fillId="0" borderId="0" xfId="0" applyBorder="1" applyAlignment="1" applyProtection="1">
      <alignment horizontal="center" vertical="center"/>
    </xf>
    <xf numFmtId="0" fontId="0" fillId="0" borderId="31" xfId="0" applyBorder="1" applyAlignment="1" applyProtection="1">
      <alignment horizontal="center" vertical="center"/>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4" fontId="4" fillId="5" borderId="0" xfId="0" applyNumberFormat="1" applyFont="1" applyFill="1" applyBorder="1" applyAlignment="1" applyProtection="1">
      <alignment horizontal="left" vertical="center" wrapText="1"/>
      <protection locked="0"/>
    </xf>
    <xf numFmtId="0" fontId="1" fillId="0" borderId="0" xfId="0" applyFont="1" applyAlignment="1">
      <alignment vertical="top" wrapText="1"/>
    </xf>
    <xf numFmtId="0" fontId="0" fillId="0" borderId="0" xfId="0" applyAlignment="1">
      <alignment vertical="top" wrapText="1"/>
    </xf>
    <xf numFmtId="0" fontId="13" fillId="0" borderId="0" xfId="0" applyFont="1" applyAlignment="1">
      <alignment horizontal="left" vertical="top" wrapText="1"/>
    </xf>
    <xf numFmtId="0" fontId="8" fillId="0" borderId="0" xfId="0" applyFont="1" applyAlignment="1">
      <alignment horizontal="left" vertical="top" wrapText="1"/>
    </xf>
    <xf numFmtId="0" fontId="1" fillId="0" borderId="0" xfId="0" applyFont="1" applyBorder="1" applyAlignment="1">
      <alignment horizontal="left" vertical="top" wrapText="1"/>
    </xf>
    <xf numFmtId="0" fontId="8" fillId="0" borderId="0" xfId="0" applyFont="1" applyFill="1" applyAlignment="1">
      <alignment horizontal="left" vertical="top" wrapText="1"/>
    </xf>
    <xf numFmtId="0" fontId="1" fillId="0" borderId="0" xfId="0" applyFont="1" applyBorder="1" applyAlignment="1" applyProtection="1">
      <alignment vertical="top" wrapText="1"/>
    </xf>
    <xf numFmtId="49" fontId="2" fillId="3" borderId="0" xfId="0" applyNumberFormat="1" applyFont="1" applyFill="1" applyBorder="1" applyAlignment="1" applyProtection="1">
      <alignment vertical="top" shrinkToFit="1"/>
      <protection locked="0"/>
    </xf>
    <xf numFmtId="0" fontId="1" fillId="0" borderId="7" xfId="0" applyFont="1" applyBorder="1" applyAlignment="1"/>
    <xf numFmtId="49" fontId="1" fillId="3" borderId="32" xfId="0" applyNumberFormat="1" applyFont="1" applyFill="1" applyBorder="1" applyAlignment="1" applyProtection="1">
      <alignment vertical="center" shrinkToFit="1"/>
      <protection locked="0"/>
    </xf>
    <xf numFmtId="49" fontId="1" fillId="3" borderId="68" xfId="0" applyNumberFormat="1" applyFont="1" applyFill="1" applyBorder="1" applyAlignment="1" applyProtection="1">
      <alignment vertical="center" shrinkToFit="1"/>
      <protection locked="0"/>
    </xf>
    <xf numFmtId="49" fontId="1" fillId="3" borderId="13" xfId="0" applyNumberFormat="1" applyFont="1" applyFill="1" applyBorder="1" applyAlignment="1" applyProtection="1">
      <alignment vertical="center" shrinkToFit="1"/>
      <protection locked="0"/>
    </xf>
    <xf numFmtId="49" fontId="1" fillId="3" borderId="21" xfId="0" applyNumberFormat="1" applyFont="1" applyFill="1" applyBorder="1" applyAlignment="1" applyProtection="1">
      <alignment vertical="center" shrinkToFit="1"/>
      <protection locked="0"/>
    </xf>
    <xf numFmtId="166" fontId="0" fillId="0" borderId="0" xfId="0" quotePrefix="1" applyNumberForma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0" fontId="1" fillId="0" borderId="13" xfId="0" applyFont="1" applyBorder="1" applyAlignment="1" applyProtection="1">
      <alignment vertical="center" wrapText="1"/>
    </xf>
    <xf numFmtId="0" fontId="1" fillId="0" borderId="0" xfId="0" applyFont="1" applyBorder="1" applyAlignment="1" applyProtection="1">
      <alignment vertical="center" wrapText="1"/>
    </xf>
    <xf numFmtId="0" fontId="1" fillId="0" borderId="16" xfId="0" applyFont="1" applyBorder="1" applyAlignment="1" applyProtection="1">
      <alignment horizontal="left" vertical="center" wrapText="1"/>
    </xf>
    <xf numFmtId="0" fontId="1" fillId="0" borderId="0" xfId="0" applyFont="1" applyBorder="1" applyAlignment="1">
      <alignment vertical="top" wrapText="1"/>
    </xf>
    <xf numFmtId="165" fontId="2" fillId="0" borderId="65" xfId="0" applyNumberFormat="1" applyFont="1" applyFill="1" applyBorder="1" applyAlignment="1" applyProtection="1">
      <alignment vertical="center"/>
    </xf>
    <xf numFmtId="165" fontId="2" fillId="0" borderId="64" xfId="0" applyNumberFormat="1" applyFont="1" applyFill="1" applyBorder="1" applyAlignment="1" applyProtection="1">
      <alignment vertical="center"/>
    </xf>
    <xf numFmtId="165" fontId="2" fillId="0" borderId="22" xfId="0" applyNumberFormat="1" applyFont="1" applyFill="1" applyBorder="1" applyAlignment="1" applyProtection="1">
      <alignment vertical="center"/>
    </xf>
    <xf numFmtId="165" fontId="1" fillId="5" borderId="14" xfId="0" applyNumberFormat="1" applyFont="1" applyFill="1" applyBorder="1" applyAlignment="1" applyProtection="1">
      <alignment vertical="center"/>
      <protection locked="0"/>
    </xf>
    <xf numFmtId="165" fontId="1" fillId="5" borderId="15" xfId="0" applyNumberFormat="1" applyFont="1" applyFill="1" applyBorder="1" applyAlignment="1" applyProtection="1">
      <alignment vertical="center"/>
      <protection locked="0"/>
    </xf>
    <xf numFmtId="165" fontId="1" fillId="5" borderId="13" xfId="0" applyNumberFormat="1" applyFont="1" applyFill="1" applyBorder="1" applyAlignment="1" applyProtection="1">
      <alignment vertical="center"/>
      <protection locked="0"/>
    </xf>
    <xf numFmtId="49" fontId="2" fillId="3" borderId="0" xfId="0" applyNumberFormat="1" applyFont="1" applyFill="1" applyBorder="1" applyAlignment="1" applyProtection="1">
      <alignment horizontal="left" vertical="top" wrapText="1"/>
      <protection locked="0"/>
    </xf>
    <xf numFmtId="165" fontId="1" fillId="5" borderId="33" xfId="0" applyNumberFormat="1" applyFont="1" applyFill="1" applyBorder="1" applyAlignment="1" applyProtection="1">
      <alignment vertical="center"/>
      <protection locked="0"/>
    </xf>
    <xf numFmtId="165" fontId="1" fillId="5" borderId="34" xfId="0" applyNumberFormat="1" applyFont="1" applyFill="1" applyBorder="1" applyAlignment="1" applyProtection="1">
      <alignment vertical="center"/>
      <protection locked="0"/>
    </xf>
    <xf numFmtId="165" fontId="1" fillId="5" borderId="32" xfId="0" applyNumberFormat="1" applyFont="1" applyFill="1" applyBorder="1" applyAlignment="1" applyProtection="1">
      <alignment vertical="center"/>
      <protection locked="0"/>
    </xf>
    <xf numFmtId="49" fontId="6" fillId="0" borderId="0" xfId="0" applyNumberFormat="1" applyFont="1" applyBorder="1" applyAlignment="1" applyProtection="1">
      <alignment vertical="center"/>
    </xf>
    <xf numFmtId="49" fontId="7" fillId="0" borderId="0" xfId="0" applyNumberFormat="1" applyFont="1" applyBorder="1" applyAlignment="1" applyProtection="1">
      <alignment vertical="center"/>
    </xf>
    <xf numFmtId="0" fontId="7" fillId="0" borderId="0" xfId="0" applyFont="1" applyBorder="1" applyAlignment="1" applyProtection="1">
      <alignment vertical="center"/>
    </xf>
    <xf numFmtId="49" fontId="2" fillId="3" borderId="54" xfId="0" applyNumberFormat="1" applyFont="1" applyFill="1" applyBorder="1" applyAlignment="1" applyProtection="1">
      <alignment horizontal="center" vertical="center" wrapText="1"/>
      <protection locked="0"/>
    </xf>
    <xf numFmtId="49" fontId="0" fillId="3" borderId="54" xfId="0" applyNumberFormat="1" applyFill="1" applyBorder="1" applyAlignment="1" applyProtection="1">
      <alignment horizontal="center" vertical="center" wrapText="1"/>
      <protection locked="0"/>
    </xf>
    <xf numFmtId="49" fontId="9" fillId="0" borderId="0" xfId="0" applyNumberFormat="1" applyFont="1" applyBorder="1" applyAlignment="1" applyProtection="1">
      <alignment horizontal="left" vertical="center" wrapText="1"/>
    </xf>
    <xf numFmtId="0" fontId="9" fillId="0" borderId="0" xfId="0" applyFont="1" applyBorder="1" applyAlignment="1" applyProtection="1">
      <alignment horizontal="left" vertical="center"/>
    </xf>
    <xf numFmtId="49" fontId="0" fillId="3" borderId="46" xfId="0" applyNumberFormat="1" applyFill="1" applyBorder="1" applyAlignment="1" applyProtection="1">
      <alignment horizontal="center" vertical="center" wrapText="1"/>
      <protection locked="0"/>
    </xf>
    <xf numFmtId="0" fontId="2" fillId="4" borderId="33" xfId="0" applyNumberFormat="1" applyFont="1" applyFill="1" applyBorder="1" applyAlignment="1" applyProtection="1">
      <alignment vertical="center"/>
    </xf>
    <xf numFmtId="0" fontId="2" fillId="4" borderId="34" xfId="0" applyNumberFormat="1" applyFont="1" applyFill="1" applyBorder="1" applyAlignment="1" applyProtection="1">
      <alignment vertical="center"/>
    </xf>
    <xf numFmtId="165" fontId="1" fillId="5" borderId="11" xfId="0" applyNumberFormat="1" applyFont="1" applyFill="1" applyBorder="1" applyAlignment="1" applyProtection="1">
      <alignment vertical="center"/>
      <protection locked="0"/>
    </xf>
    <xf numFmtId="165" fontId="1" fillId="5" borderId="12" xfId="0" applyNumberFormat="1" applyFont="1" applyFill="1" applyBorder="1" applyAlignment="1" applyProtection="1">
      <alignment vertical="center"/>
      <protection locked="0"/>
    </xf>
    <xf numFmtId="165" fontId="1" fillId="5" borderId="17" xfId="0" applyNumberFormat="1" applyFont="1" applyFill="1" applyBorder="1" applyAlignment="1" applyProtection="1">
      <alignment vertical="center"/>
      <protection locked="0"/>
    </xf>
    <xf numFmtId="165" fontId="1" fillId="5" borderId="18" xfId="0" applyNumberFormat="1" applyFont="1" applyFill="1" applyBorder="1" applyAlignment="1" applyProtection="1">
      <alignment vertical="center"/>
      <protection locked="0"/>
    </xf>
    <xf numFmtId="0" fontId="1" fillId="0" borderId="2" xfId="0" applyFont="1" applyBorder="1" applyAlignment="1" applyProtection="1">
      <alignment horizontal="right" vertical="center"/>
    </xf>
    <xf numFmtId="165" fontId="1" fillId="5" borderId="10" xfId="0" applyNumberFormat="1" applyFont="1" applyFill="1" applyBorder="1" applyAlignment="1" applyProtection="1">
      <alignment vertical="center"/>
      <protection locked="0"/>
    </xf>
    <xf numFmtId="0" fontId="2" fillId="4" borderId="32" xfId="0" applyNumberFormat="1" applyFont="1" applyFill="1" applyBorder="1" applyAlignment="1" applyProtection="1">
      <alignment vertical="center"/>
    </xf>
    <xf numFmtId="165" fontId="1" fillId="5" borderId="16" xfId="0" applyNumberFormat="1" applyFont="1" applyFill="1" applyBorder="1" applyAlignment="1" applyProtection="1">
      <alignment vertical="center"/>
      <protection locked="0"/>
    </xf>
    <xf numFmtId="165" fontId="2" fillId="0" borderId="33" xfId="0" applyNumberFormat="1" applyFont="1" applyFill="1" applyBorder="1" applyAlignment="1" applyProtection="1">
      <alignment vertical="center"/>
    </xf>
    <xf numFmtId="165" fontId="2" fillId="0" borderId="34" xfId="0" applyNumberFormat="1" applyFont="1" applyFill="1" applyBorder="1" applyAlignment="1" applyProtection="1">
      <alignment vertical="center"/>
    </xf>
    <xf numFmtId="165" fontId="2" fillId="0" borderId="32" xfId="0" applyNumberFormat="1" applyFont="1" applyFill="1" applyBorder="1" applyAlignment="1" applyProtection="1">
      <alignment vertical="center"/>
    </xf>
    <xf numFmtId="165" fontId="2" fillId="0" borderId="8" xfId="0" applyNumberFormat="1" applyFont="1" applyFill="1" applyBorder="1" applyAlignment="1" applyProtection="1">
      <alignment vertical="center"/>
    </xf>
    <xf numFmtId="165" fontId="2" fillId="0" borderId="9" xfId="0" applyNumberFormat="1" applyFont="1" applyFill="1" applyBorder="1" applyAlignment="1" applyProtection="1">
      <alignment vertical="center"/>
    </xf>
    <xf numFmtId="165" fontId="2" fillId="0" borderId="0" xfId="0" applyNumberFormat="1" applyFont="1" applyFill="1" applyBorder="1" applyAlignment="1" applyProtection="1">
      <alignment vertical="center"/>
    </xf>
    <xf numFmtId="165" fontId="1" fillId="5" borderId="8" xfId="0" applyNumberFormat="1" applyFont="1" applyFill="1" applyBorder="1" applyAlignment="1" applyProtection="1">
      <alignment vertical="center"/>
      <protection locked="0"/>
    </xf>
    <xf numFmtId="165" fontId="1" fillId="5" borderId="9" xfId="0" applyNumberFormat="1" applyFont="1" applyFill="1" applyBorder="1" applyAlignment="1" applyProtection="1">
      <alignment vertical="center"/>
      <protection locked="0"/>
    </xf>
    <xf numFmtId="165" fontId="1" fillId="5" borderId="0" xfId="0" applyNumberFormat="1" applyFont="1" applyFill="1" applyBorder="1" applyAlignment="1" applyProtection="1">
      <alignment vertical="center"/>
      <protection locked="0"/>
    </xf>
    <xf numFmtId="0" fontId="2" fillId="0" borderId="35" xfId="0" applyFont="1" applyBorder="1" applyAlignment="1" applyProtection="1">
      <alignment vertical="center" wrapText="1"/>
    </xf>
    <xf numFmtId="0" fontId="2" fillId="0" borderId="36" xfId="0" applyFont="1" applyBorder="1" applyAlignment="1" applyProtection="1">
      <alignment vertical="center" wrapText="1"/>
    </xf>
    <xf numFmtId="165" fontId="1" fillId="5" borderId="19" xfId="0" applyNumberFormat="1" applyFont="1" applyFill="1" applyBorder="1" applyAlignment="1" applyProtection="1">
      <alignment horizontal="center" vertical="center"/>
      <protection locked="0"/>
    </xf>
    <xf numFmtId="165" fontId="1" fillId="5" borderId="20" xfId="0" applyNumberFormat="1" applyFont="1" applyFill="1" applyBorder="1" applyAlignment="1" applyProtection="1">
      <alignment horizontal="center" vertical="center"/>
      <protection locked="0"/>
    </xf>
    <xf numFmtId="165" fontId="1" fillId="5" borderId="8" xfId="0" applyNumberFormat="1" applyFont="1" applyFill="1" applyBorder="1" applyAlignment="1" applyProtection="1">
      <alignment horizontal="center" vertical="center"/>
      <protection locked="0"/>
    </xf>
    <xf numFmtId="165" fontId="1" fillId="5" borderId="9" xfId="0" applyNumberFormat="1" applyFont="1" applyFill="1" applyBorder="1" applyAlignment="1" applyProtection="1">
      <alignment horizontal="center" vertical="center"/>
      <protection locked="0"/>
    </xf>
    <xf numFmtId="165" fontId="1" fillId="5" borderId="21" xfId="0" applyNumberFormat="1" applyFont="1" applyFill="1" applyBorder="1" applyAlignment="1" applyProtection="1">
      <alignment horizontal="center" vertical="center"/>
      <protection locked="0"/>
    </xf>
    <xf numFmtId="165" fontId="1" fillId="5" borderId="0" xfId="0" applyNumberFormat="1" applyFont="1" applyFill="1" applyBorder="1" applyAlignment="1" applyProtection="1">
      <alignment horizontal="center" vertical="center"/>
      <protection locked="0"/>
    </xf>
    <xf numFmtId="0" fontId="1" fillId="5" borderId="35" xfId="0" applyFont="1" applyFill="1" applyBorder="1" applyAlignment="1" applyProtection="1">
      <alignment vertical="center" shrinkToFit="1"/>
      <protection locked="0"/>
    </xf>
    <xf numFmtId="0" fontId="1" fillId="5" borderId="36" xfId="0" applyFont="1" applyFill="1" applyBorder="1" applyAlignment="1" applyProtection="1">
      <alignment vertical="center" shrinkToFit="1"/>
      <protection locked="0"/>
    </xf>
    <xf numFmtId="165" fontId="1" fillId="5" borderId="37" xfId="0" applyNumberFormat="1" applyFont="1" applyFill="1" applyBorder="1" applyAlignment="1" applyProtection="1">
      <alignment vertical="center"/>
      <protection locked="0"/>
    </xf>
    <xf numFmtId="165" fontId="1" fillId="5" borderId="36" xfId="0" applyNumberFormat="1" applyFont="1" applyFill="1" applyBorder="1" applyAlignment="1" applyProtection="1">
      <alignment vertical="center"/>
      <protection locked="0"/>
    </xf>
    <xf numFmtId="0" fontId="1" fillId="0" borderId="35" xfId="0" applyFont="1" applyBorder="1" applyAlignment="1" applyProtection="1">
      <alignment horizontal="left" vertical="center" wrapText="1"/>
    </xf>
    <xf numFmtId="0" fontId="1" fillId="5" borderId="22" xfId="0" applyFont="1" applyFill="1" applyBorder="1" applyAlignment="1" applyProtection="1">
      <alignment horizontal="left" vertical="center" shrinkToFit="1"/>
      <protection locked="0"/>
    </xf>
    <xf numFmtId="0" fontId="1" fillId="0" borderId="22" xfId="0" applyFont="1" applyFill="1" applyBorder="1" applyAlignment="1" applyProtection="1">
      <alignment vertical="center"/>
    </xf>
    <xf numFmtId="0" fontId="0" fillId="0" borderId="64" xfId="0" applyFill="1" applyBorder="1" applyAlignment="1">
      <alignment vertical="center"/>
    </xf>
    <xf numFmtId="0" fontId="1" fillId="0" borderId="0" xfId="0" applyFont="1" applyBorder="1" applyAlignment="1" applyProtection="1">
      <alignment horizontal="center" vertical="top"/>
    </xf>
    <xf numFmtId="14" fontId="2" fillId="3" borderId="0" xfId="0" applyNumberFormat="1" applyFont="1" applyFill="1" applyBorder="1" applyAlignment="1" applyProtection="1">
      <alignment horizontal="left" vertical="top"/>
      <protection locked="0"/>
    </xf>
    <xf numFmtId="49" fontId="2" fillId="3" borderId="0" xfId="0" applyNumberFormat="1" applyFont="1" applyFill="1" applyBorder="1" applyAlignment="1" applyProtection="1">
      <alignment horizontal="left" vertical="top"/>
      <protection locked="0"/>
    </xf>
    <xf numFmtId="49" fontId="2" fillId="3" borderId="0" xfId="0" applyNumberFormat="1" applyFont="1" applyFill="1" applyAlignment="1" applyProtection="1">
      <alignment horizontal="left" vertical="top"/>
      <protection locked="0"/>
    </xf>
    <xf numFmtId="49" fontId="2" fillId="3" borderId="0" xfId="0" applyNumberFormat="1" applyFont="1" applyFill="1" applyBorder="1" applyAlignment="1" applyProtection="1">
      <alignment horizontal="left" vertical="top" shrinkToFit="1"/>
      <protection locked="0"/>
    </xf>
    <xf numFmtId="0" fontId="18" fillId="0" borderId="58" xfId="0" applyFont="1" applyBorder="1" applyAlignment="1" applyProtection="1">
      <alignment vertical="center" wrapText="1"/>
    </xf>
    <xf numFmtId="0" fontId="18" fillId="0" borderId="66" xfId="0" applyFont="1" applyBorder="1" applyAlignment="1" applyProtection="1">
      <alignment vertical="center" wrapText="1"/>
    </xf>
    <xf numFmtId="165" fontId="2" fillId="5" borderId="67" xfId="0" applyNumberFormat="1" applyFont="1" applyFill="1" applyBorder="1" applyAlignment="1" applyProtection="1">
      <alignment vertical="center"/>
      <protection locked="0"/>
    </xf>
    <xf numFmtId="165" fontId="2" fillId="5" borderId="66" xfId="0" applyNumberFormat="1" applyFont="1" applyFill="1" applyBorder="1" applyAlignment="1" applyProtection="1">
      <alignment vertical="center"/>
      <protection locked="0"/>
    </xf>
    <xf numFmtId="165" fontId="2" fillId="5" borderId="58" xfId="0" applyNumberFormat="1" applyFont="1" applyFill="1" applyBorder="1" applyAlignment="1" applyProtection="1">
      <alignment vertical="center"/>
      <protection locked="0"/>
    </xf>
    <xf numFmtId="0" fontId="0" fillId="0" borderId="10" xfId="0" applyBorder="1" applyAlignment="1" applyProtection="1">
      <alignment vertical="center" wrapText="1"/>
    </xf>
    <xf numFmtId="0" fontId="4" fillId="0" borderId="13" xfId="0" applyFont="1" applyBorder="1" applyAlignment="1" applyProtection="1">
      <alignment vertical="center" wrapText="1"/>
    </xf>
    <xf numFmtId="0" fontId="4" fillId="0" borderId="13" xfId="0" applyFont="1" applyBorder="1" applyAlignment="1" applyProtection="1">
      <alignment horizontal="left" vertical="center" wrapText="1"/>
    </xf>
    <xf numFmtId="165" fontId="1" fillId="5" borderId="35" xfId="0" applyNumberFormat="1" applyFont="1" applyFill="1" applyBorder="1" applyAlignment="1" applyProtection="1">
      <alignment vertical="center"/>
      <protection locked="0"/>
    </xf>
    <xf numFmtId="14"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vertical="top" shrinkToFit="1"/>
    </xf>
    <xf numFmtId="0" fontId="2" fillId="0" borderId="0" xfId="0" applyNumberFormat="1" applyFont="1" applyFill="1" applyBorder="1" applyAlignment="1" applyProtection="1">
      <alignment vertical="top" shrinkToFit="1"/>
    </xf>
    <xf numFmtId="49" fontId="2" fillId="0" borderId="0" xfId="0" applyNumberFormat="1" applyFont="1" applyFill="1" applyBorder="1" applyAlignment="1" applyProtection="1">
      <alignment horizontal="left" vertical="top" shrinkToFit="1"/>
    </xf>
    <xf numFmtId="0" fontId="2" fillId="0" borderId="0" xfId="0" applyNumberFormat="1" applyFont="1" applyFill="1" applyBorder="1" applyAlignment="1" applyProtection="1">
      <alignment horizontal="left" vertical="top" shrinkToFit="1"/>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0" fontId="2" fillId="0" borderId="0" xfId="0" applyNumberFormat="1" applyFont="1" applyFill="1" applyAlignment="1" applyProtection="1">
      <alignment horizontal="left" vertical="top"/>
    </xf>
  </cellXfs>
  <cellStyles count="5">
    <cellStyle name="Explanatory Text" xfId="2" builtinId="53"/>
    <cellStyle name="Normal" xfId="0" builtinId="0"/>
    <cellStyle name="Percent" xfId="1" builtinId="5"/>
    <cellStyle name="Standard 2" xfId="3" xr:uid="{00000000-0005-0000-0000-000003000000}"/>
    <cellStyle name="Standard 3" xfId="4" xr:uid="{00000000-0005-0000-0000-000004000000}"/>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808080"/>
      <color rgb="FFFFFFCC"/>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15</xdr:row>
      <xdr:rowOff>0</xdr:rowOff>
    </xdr:from>
    <xdr:to>
      <xdr:col>1</xdr:col>
      <xdr:colOff>1520190</xdr:colOff>
      <xdr:row>15</xdr:row>
      <xdr:rowOff>1905</xdr:rowOff>
    </xdr:to>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225" y="3333750"/>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19</xdr:col>
      <xdr:colOff>0</xdr:colOff>
      <xdr:row>0</xdr:row>
      <xdr:rowOff>752475</xdr:rowOff>
    </xdr:to>
    <xdr:pic>
      <xdr:nvPicPr>
        <xdr:cNvPr id="2" name="Grafik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72650" y="114300"/>
          <a:ext cx="1914525" cy="638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428625</xdr:colOff>
      <xdr:row>0</xdr:row>
      <xdr:rowOff>114300</xdr:rowOff>
    </xdr:from>
    <xdr:to>
      <xdr:col>18</xdr:col>
      <xdr:colOff>571500</xdr:colOff>
      <xdr:row>0</xdr:row>
      <xdr:rowOff>752475</xdr:rowOff>
    </xdr:to>
    <xdr:pic>
      <xdr:nvPicPr>
        <xdr:cNvPr id="2" name="Grafik 1">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25025" y="114300"/>
          <a:ext cx="1914525" cy="638175"/>
        </a:xfrm>
        <a:prstGeom prst="rect">
          <a:avLst/>
        </a:prstGeom>
      </xdr:spPr>
    </xdr:pic>
    <xdr:clientData/>
  </xdr:twoCellAnchor>
  <xdr:twoCellAnchor editAs="oneCell">
    <xdr:from>
      <xdr:col>15</xdr:col>
      <xdr:colOff>428625</xdr:colOff>
      <xdr:row>0</xdr:row>
      <xdr:rowOff>114300</xdr:rowOff>
    </xdr:from>
    <xdr:to>
      <xdr:col>18</xdr:col>
      <xdr:colOff>571500</xdr:colOff>
      <xdr:row>0</xdr:row>
      <xdr:rowOff>752475</xdr:rowOff>
    </xdr:to>
    <xdr:pic>
      <xdr:nvPicPr>
        <xdr:cNvPr id="3" name="Grafik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2700" r="11803" b="16392"/>
        <a:stretch/>
      </xdr:blipFill>
      <xdr:spPr>
        <a:xfrm>
          <a:off x="9753600" y="114300"/>
          <a:ext cx="1914525" cy="638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31-1-bewertungsschema-auswertung-eignung-d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Übersicht Länder und Regionen"/>
      <sheetName val="Unternehmen 1-5"/>
      <sheetName val="Unternehmen 6-10"/>
      <sheetName val="Auswahllisten"/>
    </sheetNames>
    <sheetDataSet>
      <sheetData sheetId="0" refreshError="1"/>
      <sheetData sheetId="1" refreshError="1"/>
      <sheetData sheetId="2" refreshError="1"/>
      <sheetData sheetId="3" refreshError="1"/>
      <sheetData sheetId="4">
        <row r="2">
          <cell r="C2" t="str">
            <v xml:space="preserve">in der Region World </v>
          </cell>
          <cell r="D2">
            <v>0</v>
          </cell>
          <cell r="E2" t="str">
            <v>ja</v>
          </cell>
          <cell r="F2" t="str">
            <v>geeignet</v>
          </cell>
        </row>
        <row r="3">
          <cell r="C3" t="str">
            <v xml:space="preserve">in der Region Africa </v>
          </cell>
          <cell r="D3">
            <v>1</v>
          </cell>
          <cell r="E3" t="str">
            <v>nein</v>
          </cell>
          <cell r="F3" t="str">
            <v>ungeeignet</v>
          </cell>
        </row>
        <row r="4">
          <cell r="C4" t="str">
            <v xml:space="preserve">in der Region Eastern Africa </v>
          </cell>
          <cell r="D4">
            <v>2</v>
          </cell>
        </row>
        <row r="5">
          <cell r="C5" t="str">
            <v xml:space="preserve">in der Region Middle Africa </v>
          </cell>
          <cell r="D5">
            <v>3</v>
          </cell>
        </row>
        <row r="6">
          <cell r="C6" t="str">
            <v xml:space="preserve">in der Region Northern Africa </v>
          </cell>
          <cell r="D6">
            <v>4</v>
          </cell>
        </row>
        <row r="7">
          <cell r="C7" t="str">
            <v xml:space="preserve">in der Region Southern Africa </v>
          </cell>
          <cell r="D7">
            <v>5</v>
          </cell>
        </row>
        <row r="8">
          <cell r="C8" t="str">
            <v xml:space="preserve">in der Region Western Africa </v>
          </cell>
          <cell r="D8">
            <v>6</v>
          </cell>
        </row>
        <row r="9">
          <cell r="C9" t="str">
            <v xml:space="preserve">in der Region Americas </v>
          </cell>
          <cell r="D9">
            <v>7</v>
          </cell>
        </row>
        <row r="10">
          <cell r="C10" t="str">
            <v xml:space="preserve">in der Region Latin America and the Caribbea </v>
          </cell>
          <cell r="D10">
            <v>8</v>
          </cell>
        </row>
        <row r="11">
          <cell r="C11" t="str">
            <v xml:space="preserve">in der Region Caribbean </v>
          </cell>
          <cell r="D11">
            <v>9</v>
          </cell>
        </row>
        <row r="12">
          <cell r="C12" t="str">
            <v xml:space="preserve">in der Region Central America </v>
          </cell>
          <cell r="D12">
            <v>10</v>
          </cell>
        </row>
        <row r="13">
          <cell r="C13" t="str">
            <v xml:space="preserve">in der Region South America </v>
          </cell>
        </row>
        <row r="14">
          <cell r="C14" t="str">
            <v xml:space="preserve">in der Region Northern America </v>
          </cell>
        </row>
        <row r="15">
          <cell r="C15" t="str">
            <v xml:space="preserve">in der Region Asia </v>
          </cell>
        </row>
        <row r="16">
          <cell r="C16" t="str">
            <v xml:space="preserve">in der Region Central Asia </v>
          </cell>
        </row>
        <row r="17">
          <cell r="C17" t="str">
            <v xml:space="preserve">in der Region Eastern Asia </v>
          </cell>
        </row>
        <row r="18">
          <cell r="C18" t="str">
            <v xml:space="preserve">in der Region Southern Asia </v>
          </cell>
        </row>
        <row r="19">
          <cell r="C19" t="str">
            <v xml:space="preserve">in der Region South-Eastern Asia </v>
          </cell>
        </row>
        <row r="20">
          <cell r="C20" t="str">
            <v xml:space="preserve">in der Region Western Asia </v>
          </cell>
        </row>
        <row r="21">
          <cell r="C21" t="str">
            <v xml:space="preserve">in der Region Europe </v>
          </cell>
        </row>
        <row r="22">
          <cell r="C22" t="str">
            <v xml:space="preserve">in der Region Eastern Europe </v>
          </cell>
        </row>
        <row r="23">
          <cell r="C23" t="str">
            <v xml:space="preserve">in der Region Northern Europe </v>
          </cell>
        </row>
        <row r="24">
          <cell r="C24" t="str">
            <v xml:space="preserve">in der Region Southern Europe </v>
          </cell>
        </row>
        <row r="25">
          <cell r="C25" t="str">
            <v xml:space="preserve">in der Region Western Europe </v>
          </cell>
        </row>
        <row r="26">
          <cell r="C26" t="str">
            <v xml:space="preserve">in der Region Oceania </v>
          </cell>
        </row>
        <row r="27">
          <cell r="C27" t="str">
            <v>im Land Afghanistan</v>
          </cell>
        </row>
        <row r="28">
          <cell r="C28" t="str">
            <v>im Land Åland Islands</v>
          </cell>
        </row>
        <row r="29">
          <cell r="C29" t="str">
            <v>im Land Albania</v>
          </cell>
        </row>
        <row r="30">
          <cell r="C30" t="str">
            <v>im Land Algeria</v>
          </cell>
        </row>
        <row r="31">
          <cell r="C31" t="str">
            <v>im Land American Samoa</v>
          </cell>
        </row>
        <row r="32">
          <cell r="C32" t="str">
            <v>im Land Andorra</v>
          </cell>
        </row>
        <row r="33">
          <cell r="C33" t="str">
            <v>im Land Angola</v>
          </cell>
        </row>
        <row r="34">
          <cell r="C34" t="str">
            <v>im Land Anguilla</v>
          </cell>
        </row>
        <row r="35">
          <cell r="C35" t="str">
            <v>im Land Antigua and Barbuda</v>
          </cell>
        </row>
        <row r="36">
          <cell r="C36" t="str">
            <v>im Land Argentina</v>
          </cell>
        </row>
        <row r="37">
          <cell r="C37" t="str">
            <v>im Land Armenia</v>
          </cell>
        </row>
        <row r="38">
          <cell r="C38" t="str">
            <v>im Land Aruba</v>
          </cell>
        </row>
        <row r="39">
          <cell r="C39" t="str">
            <v>im Land Australia</v>
          </cell>
        </row>
        <row r="40">
          <cell r="C40" t="str">
            <v>im Land Austria</v>
          </cell>
        </row>
        <row r="41">
          <cell r="C41" t="str">
            <v>im Land Azerbaijan</v>
          </cell>
        </row>
        <row r="42">
          <cell r="C42" t="str">
            <v>im Land Bahamas</v>
          </cell>
        </row>
        <row r="43">
          <cell r="C43" t="str">
            <v>im Land Bahrain</v>
          </cell>
        </row>
        <row r="44">
          <cell r="C44" t="str">
            <v>im Land Bangladesh</v>
          </cell>
        </row>
        <row r="45">
          <cell r="C45" t="str">
            <v>im Land Barbados</v>
          </cell>
        </row>
        <row r="46">
          <cell r="C46" t="str">
            <v>im Land Belarus</v>
          </cell>
        </row>
        <row r="47">
          <cell r="C47" t="str">
            <v>im Land Belgium</v>
          </cell>
        </row>
        <row r="48">
          <cell r="C48" t="str">
            <v>im Land Belize</v>
          </cell>
        </row>
        <row r="49">
          <cell r="C49" t="str">
            <v>im Land Benin</v>
          </cell>
        </row>
        <row r="50">
          <cell r="C50" t="str">
            <v>im Land Bermuda</v>
          </cell>
        </row>
        <row r="51">
          <cell r="C51" t="str">
            <v>im Land Bhutan</v>
          </cell>
        </row>
        <row r="52">
          <cell r="C52" t="str">
            <v>im Land Bolivia (Plurinational State of)</v>
          </cell>
        </row>
        <row r="53">
          <cell r="C53" t="str">
            <v>im Land Bonaire, Sint Eustatius and Saba</v>
          </cell>
        </row>
        <row r="54">
          <cell r="C54" t="str">
            <v>im Land Bosnia and Herzegovina</v>
          </cell>
        </row>
        <row r="55">
          <cell r="C55" t="str">
            <v>im Land Botswana</v>
          </cell>
        </row>
        <row r="56">
          <cell r="C56" t="str">
            <v>im Land Brazil</v>
          </cell>
        </row>
        <row r="57">
          <cell r="C57" t="str">
            <v>im Land British Virgin Islands</v>
          </cell>
        </row>
        <row r="58">
          <cell r="C58" t="str">
            <v>im Land Brunei Darussalam</v>
          </cell>
        </row>
        <row r="59">
          <cell r="C59" t="str">
            <v>im Land Bulgaria</v>
          </cell>
        </row>
        <row r="60">
          <cell r="C60" t="str">
            <v>im Land Burkina Faso</v>
          </cell>
        </row>
        <row r="61">
          <cell r="C61" t="str">
            <v>im Land Burundi</v>
          </cell>
        </row>
        <row r="62">
          <cell r="C62" t="str">
            <v>im Land Cabo Verde</v>
          </cell>
        </row>
        <row r="63">
          <cell r="C63" t="str">
            <v>im Land Cambodia</v>
          </cell>
        </row>
        <row r="64">
          <cell r="C64" t="str">
            <v>im Land Cameroon</v>
          </cell>
        </row>
        <row r="65">
          <cell r="C65" t="str">
            <v>im Land Canada</v>
          </cell>
        </row>
        <row r="66">
          <cell r="C66" t="str">
            <v>im Land Cayman Islands</v>
          </cell>
        </row>
        <row r="67">
          <cell r="C67" t="str">
            <v>im Land Central African Republic</v>
          </cell>
        </row>
        <row r="68">
          <cell r="C68" t="str">
            <v>im Land Chad</v>
          </cell>
        </row>
        <row r="69">
          <cell r="C69" t="str">
            <v>im Land Channel Islands</v>
          </cell>
        </row>
        <row r="70">
          <cell r="C70" t="str">
            <v>im Land Chile</v>
          </cell>
        </row>
        <row r="71">
          <cell r="C71" t="str">
            <v>im Land China</v>
          </cell>
        </row>
        <row r="72">
          <cell r="C72" t="str">
            <v>im Land China, Hong Kong Special Administrative Region</v>
          </cell>
        </row>
        <row r="73">
          <cell r="C73" t="str">
            <v>im Land China, Macao Special Administrative Region</v>
          </cell>
        </row>
        <row r="74">
          <cell r="C74" t="str">
            <v>im Land Colombia</v>
          </cell>
        </row>
        <row r="75">
          <cell r="C75" t="str">
            <v>im Land Comoros</v>
          </cell>
        </row>
        <row r="76">
          <cell r="C76" t="str">
            <v>im Land Congo</v>
          </cell>
        </row>
        <row r="77">
          <cell r="C77" t="str">
            <v>im Land Cook Islands</v>
          </cell>
        </row>
        <row r="78">
          <cell r="C78" t="str">
            <v>im Land Costa Rica</v>
          </cell>
        </row>
        <row r="79">
          <cell r="C79" t="str">
            <v>im Land Côte d'Ivoire</v>
          </cell>
        </row>
        <row r="80">
          <cell r="C80" t="str">
            <v>im Land Croatia</v>
          </cell>
        </row>
        <row r="81">
          <cell r="C81" t="str">
            <v>im Land Cuba</v>
          </cell>
        </row>
        <row r="82">
          <cell r="C82" t="str">
            <v>im Land Curaçao</v>
          </cell>
        </row>
        <row r="83">
          <cell r="C83" t="str">
            <v>im Land Cyprus</v>
          </cell>
        </row>
        <row r="84">
          <cell r="C84" t="str">
            <v>im Land Czech Republic</v>
          </cell>
        </row>
        <row r="85">
          <cell r="C85" t="str">
            <v>im Land Democratic People's Republic of Korea</v>
          </cell>
        </row>
        <row r="86">
          <cell r="C86" t="str">
            <v>im Land Democratic Republic of the Congo</v>
          </cell>
        </row>
        <row r="87">
          <cell r="C87" t="str">
            <v>im Land Denmark</v>
          </cell>
        </row>
        <row r="88">
          <cell r="C88" t="str">
            <v>im Land Djibouti</v>
          </cell>
        </row>
        <row r="89">
          <cell r="C89" t="str">
            <v>im Land Dominica</v>
          </cell>
        </row>
        <row r="90">
          <cell r="C90" t="str">
            <v>im Land Dominican Republic</v>
          </cell>
        </row>
        <row r="91">
          <cell r="C91" t="str">
            <v>im Land Ecuador</v>
          </cell>
        </row>
        <row r="92">
          <cell r="C92" t="str">
            <v>im Land Egypt</v>
          </cell>
        </row>
        <row r="93">
          <cell r="C93" t="str">
            <v>im Land El Salvador</v>
          </cell>
        </row>
        <row r="94">
          <cell r="C94" t="str">
            <v>im Land Equatorial Guinea</v>
          </cell>
        </row>
        <row r="95">
          <cell r="C95" t="str">
            <v>im Land Eritrea</v>
          </cell>
        </row>
        <row r="96">
          <cell r="C96" t="str">
            <v>im Land Estonia</v>
          </cell>
        </row>
        <row r="97">
          <cell r="C97" t="str">
            <v>im Land Ethiopia</v>
          </cell>
        </row>
        <row r="98">
          <cell r="C98" t="str">
            <v>im Land Faeroe Islands</v>
          </cell>
        </row>
        <row r="99">
          <cell r="C99" t="str">
            <v>im Land Falkland Islands (Malvinas)</v>
          </cell>
        </row>
        <row r="100">
          <cell r="C100" t="str">
            <v>im Land Fiji</v>
          </cell>
        </row>
        <row r="101">
          <cell r="C101" t="str">
            <v>im Land Finland</v>
          </cell>
        </row>
        <row r="102">
          <cell r="C102" t="str">
            <v>im Land France</v>
          </cell>
        </row>
        <row r="103">
          <cell r="C103" t="str">
            <v>im Land French Guiana</v>
          </cell>
        </row>
        <row r="104">
          <cell r="C104" t="str">
            <v>im Land French Polynesia</v>
          </cell>
        </row>
        <row r="105">
          <cell r="C105" t="str">
            <v>im Land Gabon</v>
          </cell>
        </row>
        <row r="106">
          <cell r="C106" t="str">
            <v>im Land Gambia</v>
          </cell>
        </row>
        <row r="107">
          <cell r="C107" t="str">
            <v>im Land Georgia</v>
          </cell>
        </row>
        <row r="108">
          <cell r="C108" t="str">
            <v>im Land Germany</v>
          </cell>
        </row>
        <row r="109">
          <cell r="C109" t="str">
            <v>im Land Ghana</v>
          </cell>
        </row>
        <row r="110">
          <cell r="C110" t="str">
            <v>im Land Gibraltar</v>
          </cell>
        </row>
        <row r="111">
          <cell r="C111" t="str">
            <v>im Land Greece</v>
          </cell>
        </row>
        <row r="112">
          <cell r="C112" t="str">
            <v>im Land Greenland</v>
          </cell>
        </row>
        <row r="113">
          <cell r="C113" t="str">
            <v>im Land Grenada</v>
          </cell>
        </row>
        <row r="114">
          <cell r="C114" t="str">
            <v>im Land Guadeloupe</v>
          </cell>
        </row>
        <row r="115">
          <cell r="C115" t="str">
            <v>im Land Guam</v>
          </cell>
        </row>
        <row r="116">
          <cell r="C116" t="str">
            <v>im Land Guatemala</v>
          </cell>
        </row>
        <row r="117">
          <cell r="C117" t="str">
            <v>im Land Guernsey</v>
          </cell>
        </row>
        <row r="118">
          <cell r="C118" t="str">
            <v>im Land Guinea</v>
          </cell>
        </row>
        <row r="119">
          <cell r="C119" t="str">
            <v>im Land Guinea-Bissau</v>
          </cell>
        </row>
        <row r="120">
          <cell r="C120" t="str">
            <v>im Land Guyana</v>
          </cell>
        </row>
        <row r="121">
          <cell r="C121" t="str">
            <v>im Land Haiti</v>
          </cell>
        </row>
        <row r="122">
          <cell r="C122" t="str">
            <v>im Land Holy See</v>
          </cell>
        </row>
        <row r="123">
          <cell r="C123" t="str">
            <v>im Land Honduras</v>
          </cell>
        </row>
        <row r="124">
          <cell r="C124" t="str">
            <v>im Land Hungary</v>
          </cell>
        </row>
        <row r="125">
          <cell r="C125" t="str">
            <v>im Land Iceland</v>
          </cell>
        </row>
        <row r="126">
          <cell r="C126" t="str">
            <v>im Land India</v>
          </cell>
        </row>
        <row r="127">
          <cell r="C127" t="str">
            <v>im Land Indonesia</v>
          </cell>
        </row>
        <row r="128">
          <cell r="C128" t="str">
            <v>im Land Iran (Islamic Republic of)</v>
          </cell>
        </row>
        <row r="129">
          <cell r="C129" t="str">
            <v>im Land Iraq</v>
          </cell>
        </row>
        <row r="130">
          <cell r="C130" t="str">
            <v>im Land Ireland</v>
          </cell>
        </row>
        <row r="131">
          <cell r="C131" t="str">
            <v>im Land Isle of Man</v>
          </cell>
        </row>
        <row r="132">
          <cell r="C132" t="str">
            <v>im Land Israel</v>
          </cell>
        </row>
        <row r="133">
          <cell r="C133" t="str">
            <v>im Land Italy</v>
          </cell>
        </row>
        <row r="134">
          <cell r="C134" t="str">
            <v>im Land Jamaica</v>
          </cell>
        </row>
        <row r="135">
          <cell r="C135" t="str">
            <v>im Land Japan</v>
          </cell>
        </row>
        <row r="136">
          <cell r="C136" t="str">
            <v>im Land Jersey</v>
          </cell>
        </row>
        <row r="137">
          <cell r="C137" t="str">
            <v>im Land Jordan</v>
          </cell>
        </row>
        <row r="138">
          <cell r="C138" t="str">
            <v>im Land Kazakhstan</v>
          </cell>
        </row>
        <row r="139">
          <cell r="C139" t="str">
            <v>im Land Kenya</v>
          </cell>
        </row>
        <row r="140">
          <cell r="C140" t="str">
            <v>im Land Kiribati</v>
          </cell>
        </row>
        <row r="141">
          <cell r="C141" t="str">
            <v>im Land Kuwait</v>
          </cell>
        </row>
        <row r="142">
          <cell r="C142" t="str">
            <v>im Land Kyrgyzstan</v>
          </cell>
        </row>
        <row r="143">
          <cell r="C143" t="str">
            <v>im Land Lao People's Democratic Republic</v>
          </cell>
        </row>
        <row r="144">
          <cell r="C144" t="str">
            <v>im Land Latvia</v>
          </cell>
        </row>
        <row r="145">
          <cell r="C145" t="str">
            <v>im Land Lebanon</v>
          </cell>
        </row>
        <row r="146">
          <cell r="C146" t="str">
            <v>im Land Lesotho</v>
          </cell>
        </row>
        <row r="147">
          <cell r="C147" t="str">
            <v>im Land Liberia</v>
          </cell>
        </row>
        <row r="148">
          <cell r="C148" t="str">
            <v>im Land Libya</v>
          </cell>
        </row>
        <row r="149">
          <cell r="C149" t="str">
            <v>im Land Liechtenstein</v>
          </cell>
        </row>
        <row r="150">
          <cell r="C150" t="str">
            <v>im Land Lithuania</v>
          </cell>
        </row>
        <row r="151">
          <cell r="C151" t="str">
            <v>im Land Luxembourg</v>
          </cell>
        </row>
        <row r="152">
          <cell r="C152" t="str">
            <v>im Land Madagascar</v>
          </cell>
        </row>
        <row r="153">
          <cell r="C153" t="str">
            <v>im Land Malawi</v>
          </cell>
        </row>
        <row r="154">
          <cell r="C154" t="str">
            <v>im Land Malaysia</v>
          </cell>
        </row>
        <row r="155">
          <cell r="C155" t="str">
            <v>im Land Maldives</v>
          </cell>
        </row>
        <row r="156">
          <cell r="C156" t="str">
            <v>im Land Mali</v>
          </cell>
        </row>
        <row r="157">
          <cell r="C157" t="str">
            <v>im Land Malta</v>
          </cell>
        </row>
        <row r="158">
          <cell r="C158" t="str">
            <v>im Land Marshall Islands</v>
          </cell>
        </row>
        <row r="159">
          <cell r="C159" t="str">
            <v>im Land Martinique</v>
          </cell>
        </row>
        <row r="160">
          <cell r="C160" t="str">
            <v>im Land Mauritania</v>
          </cell>
        </row>
        <row r="161">
          <cell r="C161" t="str">
            <v>im Land Mauritius</v>
          </cell>
        </row>
        <row r="162">
          <cell r="C162" t="str">
            <v>im Land Mayotte</v>
          </cell>
        </row>
        <row r="163">
          <cell r="C163" t="str">
            <v>im Land Mexico</v>
          </cell>
        </row>
        <row r="164">
          <cell r="C164" t="str">
            <v>im Land Micronesia (Federated States of)</v>
          </cell>
        </row>
        <row r="165">
          <cell r="C165" t="str">
            <v>im Land Monaco</v>
          </cell>
        </row>
        <row r="166">
          <cell r="C166" t="str">
            <v>im Land Mongolia</v>
          </cell>
        </row>
        <row r="167">
          <cell r="C167" t="str">
            <v>im Land Montenegro</v>
          </cell>
        </row>
        <row r="168">
          <cell r="C168" t="str">
            <v>im Land Montserrat</v>
          </cell>
        </row>
        <row r="169">
          <cell r="C169" t="str">
            <v>im Land Morocco</v>
          </cell>
        </row>
        <row r="170">
          <cell r="C170" t="str">
            <v>im Land Mozambique</v>
          </cell>
        </row>
        <row r="171">
          <cell r="C171" t="str">
            <v>im Land Myanmar</v>
          </cell>
        </row>
        <row r="172">
          <cell r="C172" t="str">
            <v>im Land Namibia</v>
          </cell>
        </row>
        <row r="173">
          <cell r="C173" t="str">
            <v>im Land Nauru</v>
          </cell>
        </row>
        <row r="174">
          <cell r="C174" t="str">
            <v>im Land Nepal</v>
          </cell>
        </row>
        <row r="175">
          <cell r="C175" t="str">
            <v>im Land Netherlands</v>
          </cell>
        </row>
        <row r="176">
          <cell r="C176" t="str">
            <v>im Land New Caledonia</v>
          </cell>
        </row>
        <row r="177">
          <cell r="C177" t="str">
            <v>im Land New Zealand</v>
          </cell>
        </row>
        <row r="178">
          <cell r="C178" t="str">
            <v>im Land Nicaragua</v>
          </cell>
        </row>
        <row r="179">
          <cell r="C179" t="str">
            <v>im Land Niger</v>
          </cell>
        </row>
        <row r="180">
          <cell r="C180" t="str">
            <v>im Land Nigeria</v>
          </cell>
        </row>
        <row r="181">
          <cell r="C181" t="str">
            <v>im Land Niue</v>
          </cell>
        </row>
        <row r="182">
          <cell r="C182" t="str">
            <v>im Land Norfolk Island</v>
          </cell>
        </row>
        <row r="183">
          <cell r="C183" t="str">
            <v>im Land Northern Mariana Islands</v>
          </cell>
        </row>
        <row r="184">
          <cell r="C184" t="str">
            <v>im Land Norway</v>
          </cell>
        </row>
        <row r="185">
          <cell r="C185" t="str">
            <v>im Land Oman</v>
          </cell>
        </row>
        <row r="186">
          <cell r="C186" t="str">
            <v>im Land Pakistan</v>
          </cell>
        </row>
        <row r="187">
          <cell r="C187" t="str">
            <v>im Land Palau</v>
          </cell>
        </row>
        <row r="188">
          <cell r="C188" t="str">
            <v>im Land Panama</v>
          </cell>
        </row>
        <row r="189">
          <cell r="C189" t="str">
            <v>im Land Papua New Guinea</v>
          </cell>
        </row>
        <row r="190">
          <cell r="C190" t="str">
            <v>im Land Paraguay</v>
          </cell>
        </row>
        <row r="191">
          <cell r="C191" t="str">
            <v>im Land Peru</v>
          </cell>
        </row>
        <row r="192">
          <cell r="C192" t="str">
            <v>im Land Philippines</v>
          </cell>
        </row>
        <row r="193">
          <cell r="C193" t="str">
            <v>im Land Pitcairn</v>
          </cell>
        </row>
        <row r="194">
          <cell r="C194" t="str">
            <v>im Land Poland</v>
          </cell>
        </row>
        <row r="195">
          <cell r="C195" t="str">
            <v>im Land Portugal</v>
          </cell>
        </row>
        <row r="196">
          <cell r="C196" t="str">
            <v>im Land Puerto Rico</v>
          </cell>
        </row>
        <row r="197">
          <cell r="C197" t="str">
            <v>im Land Qatar</v>
          </cell>
        </row>
        <row r="198">
          <cell r="C198" t="str">
            <v>im Land Republic of Korea</v>
          </cell>
        </row>
        <row r="199">
          <cell r="C199" t="str">
            <v>im Land Republic of Moldova</v>
          </cell>
        </row>
        <row r="200">
          <cell r="C200" t="str">
            <v>im Land Réunion</v>
          </cell>
        </row>
        <row r="201">
          <cell r="C201" t="str">
            <v>im Land Romania</v>
          </cell>
        </row>
        <row r="202">
          <cell r="C202" t="str">
            <v>im Land Russian Federation</v>
          </cell>
        </row>
        <row r="203">
          <cell r="C203" t="str">
            <v>im Land Rwanda</v>
          </cell>
        </row>
        <row r="204">
          <cell r="C204" t="str">
            <v>im Land Saint Barthélemy</v>
          </cell>
        </row>
        <row r="205">
          <cell r="C205" t="str">
            <v>im Land Saint Helena</v>
          </cell>
        </row>
        <row r="206">
          <cell r="C206" t="str">
            <v>im Land Saint Kitts and Nevis</v>
          </cell>
        </row>
        <row r="207">
          <cell r="C207" t="str">
            <v>im Land Saint Lucia</v>
          </cell>
        </row>
        <row r="208">
          <cell r="C208" t="str">
            <v>im Land Saint Martin (French part)</v>
          </cell>
        </row>
        <row r="209">
          <cell r="C209" t="str">
            <v>im Land Saint Pierre and Miquelon</v>
          </cell>
        </row>
        <row r="210">
          <cell r="C210" t="str">
            <v>im Land Saint Vincent and the Grenadines</v>
          </cell>
        </row>
        <row r="211">
          <cell r="C211" t="str">
            <v>im Land Samoa</v>
          </cell>
        </row>
        <row r="212">
          <cell r="C212" t="str">
            <v>im Land San Marino</v>
          </cell>
        </row>
        <row r="213">
          <cell r="C213" t="str">
            <v>im Land Sao Tome and Principe</v>
          </cell>
        </row>
        <row r="214">
          <cell r="C214" t="str">
            <v>im Land Sark</v>
          </cell>
        </row>
        <row r="215">
          <cell r="C215" t="str">
            <v>im Land Saudi Arabia</v>
          </cell>
        </row>
        <row r="216">
          <cell r="C216" t="str">
            <v>im Land Senegal</v>
          </cell>
        </row>
        <row r="217">
          <cell r="C217" t="str">
            <v>im Land Serbia</v>
          </cell>
        </row>
        <row r="218">
          <cell r="C218" t="str">
            <v>im Land Seychelles</v>
          </cell>
        </row>
        <row r="219">
          <cell r="C219" t="str">
            <v>im Land Sierra Leone</v>
          </cell>
        </row>
        <row r="220">
          <cell r="C220" t="str">
            <v>im Land Singapore</v>
          </cell>
        </row>
        <row r="221">
          <cell r="C221" t="str">
            <v>im Land Sint Maarten (Dutch part)</v>
          </cell>
        </row>
        <row r="222">
          <cell r="C222" t="str">
            <v>im Land Slovakia</v>
          </cell>
        </row>
        <row r="223">
          <cell r="C223" t="str">
            <v>im Land Slovenia</v>
          </cell>
        </row>
        <row r="224">
          <cell r="C224" t="str">
            <v>im Land Solomon Islands</v>
          </cell>
        </row>
        <row r="225">
          <cell r="C225" t="str">
            <v>im Land Somalia</v>
          </cell>
        </row>
        <row r="226">
          <cell r="C226" t="str">
            <v>im Land South Africa</v>
          </cell>
        </row>
        <row r="227">
          <cell r="C227" t="str">
            <v>im Land South Sudan</v>
          </cell>
        </row>
        <row r="228">
          <cell r="C228" t="str">
            <v>im Land Spain</v>
          </cell>
        </row>
        <row r="229">
          <cell r="C229" t="str">
            <v>im Land Sri Lanka</v>
          </cell>
        </row>
        <row r="230">
          <cell r="C230" t="str">
            <v>im Land State of Palestine</v>
          </cell>
        </row>
        <row r="231">
          <cell r="C231" t="str">
            <v>im Land Sudan</v>
          </cell>
        </row>
        <row r="232">
          <cell r="C232" t="str">
            <v>im Land Suriname</v>
          </cell>
        </row>
        <row r="233">
          <cell r="C233" t="str">
            <v>im Land Svalbard and Jan Mayen Islands</v>
          </cell>
        </row>
        <row r="234">
          <cell r="C234" t="str">
            <v>im Land Swaziland</v>
          </cell>
        </row>
        <row r="235">
          <cell r="C235" t="str">
            <v>im Land Sweden</v>
          </cell>
        </row>
        <row r="236">
          <cell r="C236" t="str">
            <v>im Land Switzerland</v>
          </cell>
        </row>
        <row r="237">
          <cell r="C237" t="str">
            <v>im Land Syrian Arab Republic</v>
          </cell>
        </row>
        <row r="238">
          <cell r="C238" t="str">
            <v>im Land Tajikistan</v>
          </cell>
        </row>
        <row r="239">
          <cell r="C239" t="str">
            <v>im Land Thailand</v>
          </cell>
        </row>
        <row r="240">
          <cell r="C240" t="str">
            <v>im Land The former Yugoslav Republic of Macedonia</v>
          </cell>
        </row>
        <row r="241">
          <cell r="C241" t="str">
            <v>im Land Timor-Leste</v>
          </cell>
        </row>
        <row r="242">
          <cell r="C242" t="str">
            <v>im Land Togo</v>
          </cell>
        </row>
        <row r="243">
          <cell r="C243" t="str">
            <v>im Land Tokelau</v>
          </cell>
        </row>
        <row r="244">
          <cell r="C244" t="str">
            <v>im Land Tonga</v>
          </cell>
        </row>
        <row r="245">
          <cell r="C245" t="str">
            <v>im Land Trinidad and Tobago</v>
          </cell>
        </row>
        <row r="246">
          <cell r="C246" t="str">
            <v>im Land Tunisia</v>
          </cell>
        </row>
        <row r="247">
          <cell r="C247" t="str">
            <v>im Land Turkey</v>
          </cell>
        </row>
        <row r="248">
          <cell r="C248" t="str">
            <v>im Land Turkmenistan</v>
          </cell>
        </row>
        <row r="249">
          <cell r="C249" t="str">
            <v>im Land Turks and Caicos Islands</v>
          </cell>
        </row>
        <row r="250">
          <cell r="C250" t="str">
            <v>im Land Tuvalu</v>
          </cell>
        </row>
        <row r="251">
          <cell r="C251" t="str">
            <v>im Land Uganda</v>
          </cell>
        </row>
        <row r="252">
          <cell r="C252" t="str">
            <v>im Land Ukraine</v>
          </cell>
        </row>
        <row r="253">
          <cell r="C253" t="str">
            <v>im Land United Arab Emirates</v>
          </cell>
        </row>
        <row r="254">
          <cell r="C254" t="str">
            <v>im Land United Kingdom of Great Britain and Northern Ireland</v>
          </cell>
        </row>
        <row r="255">
          <cell r="C255" t="str">
            <v>im Land United Republic of Tanzania</v>
          </cell>
        </row>
        <row r="256">
          <cell r="C256" t="str">
            <v>im Land United States of America</v>
          </cell>
        </row>
        <row r="257">
          <cell r="C257" t="str">
            <v>im Land United States Virgin Islands</v>
          </cell>
        </row>
        <row r="258">
          <cell r="C258" t="str">
            <v>im Land Uruguay</v>
          </cell>
        </row>
        <row r="259">
          <cell r="C259" t="str">
            <v>im Land Uzbekistan</v>
          </cell>
        </row>
        <row r="260">
          <cell r="C260" t="str">
            <v>im Land Vanuatu</v>
          </cell>
        </row>
        <row r="261">
          <cell r="C261" t="str">
            <v>im Land Venezuela (Bolivarian Republic of)</v>
          </cell>
        </row>
        <row r="262">
          <cell r="C262" t="str">
            <v>im Land Viet Nam</v>
          </cell>
        </row>
        <row r="263">
          <cell r="C263" t="str">
            <v>im Land Wallis and Futuna Islands</v>
          </cell>
        </row>
        <row r="264">
          <cell r="C264" t="str">
            <v>im Land Western Sahara</v>
          </cell>
        </row>
        <row r="265">
          <cell r="C265" t="str">
            <v>im Land Yemen</v>
          </cell>
        </row>
        <row r="266">
          <cell r="C266" t="str">
            <v>im Land Zambia</v>
          </cell>
        </row>
        <row r="267">
          <cell r="C267" t="str">
            <v>im Land Zimbabwe</v>
          </cell>
        </row>
      </sheetData>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A2:G20"/>
  <sheetViews>
    <sheetView showGridLines="0" zoomScaleNormal="100" workbookViewId="0"/>
  </sheetViews>
  <sheetFormatPr defaultColWidth="12" defaultRowHeight="11.25"/>
  <cols>
    <col min="1" max="1" width="4.83203125" customWidth="1"/>
    <col min="2" max="2" width="44.5" customWidth="1"/>
    <col min="3" max="3" width="29.5" customWidth="1"/>
    <col min="4" max="4" width="35.6640625" customWidth="1"/>
    <col min="5" max="7" width="8.33203125" customWidth="1"/>
  </cols>
  <sheetData>
    <row r="2" spans="1:7" ht="70.5" customHeight="1">
      <c r="B2" s="178" t="s">
        <v>651</v>
      </c>
      <c r="C2" s="179"/>
      <c r="D2" s="179"/>
      <c r="E2" s="179"/>
      <c r="F2" s="179"/>
      <c r="G2" s="179"/>
    </row>
    <row r="3" spans="1:7" ht="21" customHeight="1">
      <c r="B3" s="180" t="s">
        <v>603</v>
      </c>
      <c r="C3" s="180"/>
      <c r="D3" s="26"/>
      <c r="E3" s="26"/>
      <c r="F3" s="26"/>
      <c r="G3" s="26"/>
    </row>
    <row r="4" spans="1:7" ht="24" customHeight="1">
      <c r="B4" s="181" t="s">
        <v>604</v>
      </c>
      <c r="C4" s="181"/>
      <c r="D4" s="181"/>
      <c r="E4" s="26"/>
      <c r="F4" s="26"/>
      <c r="G4" s="26"/>
    </row>
    <row r="5" spans="1:7" ht="16.5" customHeight="1">
      <c r="B5" s="22"/>
      <c r="C5" s="26"/>
      <c r="D5" s="26"/>
      <c r="E5" s="26"/>
      <c r="F5" s="26"/>
      <c r="G5" s="26"/>
    </row>
    <row r="6" spans="1:7" ht="35.25" customHeight="1">
      <c r="B6" s="183" t="s">
        <v>652</v>
      </c>
      <c r="C6" s="183"/>
      <c r="D6" s="183"/>
      <c r="E6" s="26"/>
      <c r="F6" s="26"/>
      <c r="G6" s="26"/>
    </row>
    <row r="7" spans="1:7" ht="16.5" customHeight="1">
      <c r="B7" s="166"/>
      <c r="C7" s="166"/>
      <c r="D7" s="166"/>
      <c r="E7" s="26"/>
      <c r="F7" s="26"/>
      <c r="G7" s="26"/>
    </row>
    <row r="8" spans="1:7" ht="22.5">
      <c r="B8" s="29" t="s">
        <v>650</v>
      </c>
      <c r="C8" s="28" t="s">
        <v>653</v>
      </c>
      <c r="D8" s="167"/>
      <c r="E8" s="26"/>
      <c r="F8" s="26"/>
      <c r="G8" s="26"/>
    </row>
    <row r="9" spans="1:7" ht="15" customHeight="1">
      <c r="B9" s="168" t="s">
        <v>643</v>
      </c>
      <c r="C9" s="169" t="s">
        <v>644</v>
      </c>
      <c r="D9" s="170"/>
      <c r="E9" s="26"/>
      <c r="F9" s="26"/>
      <c r="G9" s="26"/>
    </row>
    <row r="10" spans="1:7" ht="15" customHeight="1">
      <c r="B10" s="168" t="s">
        <v>645</v>
      </c>
      <c r="C10" s="169" t="s">
        <v>646</v>
      </c>
      <c r="D10" s="170"/>
      <c r="E10" s="26"/>
      <c r="F10" s="26"/>
      <c r="G10" s="26"/>
    </row>
    <row r="11" spans="1:7" ht="15" customHeight="1">
      <c r="B11" s="168" t="s">
        <v>647</v>
      </c>
      <c r="C11" s="169" t="s">
        <v>648</v>
      </c>
      <c r="D11" s="170"/>
      <c r="E11" s="26"/>
      <c r="F11" s="26"/>
      <c r="G11" s="26"/>
    </row>
    <row r="12" spans="1:7" ht="15" customHeight="1">
      <c r="B12" s="168" t="s">
        <v>649</v>
      </c>
      <c r="C12" s="169" t="s">
        <v>10</v>
      </c>
      <c r="D12" s="170"/>
      <c r="E12" s="26"/>
      <c r="F12" s="26"/>
      <c r="G12" s="26"/>
    </row>
    <row r="13" spans="1:7" ht="16.5" customHeight="1">
      <c r="B13" s="22"/>
      <c r="C13" s="26"/>
      <c r="D13" s="26"/>
      <c r="E13" s="26"/>
      <c r="F13" s="26"/>
      <c r="G13" s="26"/>
    </row>
    <row r="14" spans="1:7" ht="25.5" customHeight="1">
      <c r="B14" s="180" t="s">
        <v>605</v>
      </c>
      <c r="C14" s="180"/>
      <c r="D14" s="26"/>
      <c r="E14" s="26"/>
      <c r="F14" s="26"/>
      <c r="G14" s="26"/>
    </row>
    <row r="15" spans="1:7" ht="81.75" customHeight="1">
      <c r="B15" s="182" t="s">
        <v>606</v>
      </c>
      <c r="C15" s="182"/>
      <c r="D15" s="182"/>
      <c r="E15" s="182"/>
      <c r="F15" s="182"/>
      <c r="G15" s="182"/>
    </row>
    <row r="16" spans="1:7" ht="22.5">
      <c r="A16" s="27"/>
      <c r="B16" s="28" t="s">
        <v>588</v>
      </c>
      <c r="C16" s="29" t="s">
        <v>607</v>
      </c>
      <c r="D16" s="29" t="s">
        <v>608</v>
      </c>
    </row>
    <row r="17" spans="1:4" ht="15" customHeight="1">
      <c r="A17" s="27"/>
      <c r="B17" s="30" t="s">
        <v>609</v>
      </c>
      <c r="C17" s="31" t="s">
        <v>6</v>
      </c>
      <c r="D17" s="31" t="s">
        <v>7</v>
      </c>
    </row>
    <row r="18" spans="1:4" ht="15">
      <c r="A18" s="27"/>
      <c r="B18" s="32" t="s">
        <v>610</v>
      </c>
      <c r="C18" s="31" t="s">
        <v>8</v>
      </c>
      <c r="D18" s="31" t="s">
        <v>9</v>
      </c>
    </row>
    <row r="19" spans="1:4" ht="15">
      <c r="A19" s="27"/>
      <c r="B19" s="32" t="s">
        <v>611</v>
      </c>
      <c r="C19" s="31" t="s">
        <v>10</v>
      </c>
      <c r="D19" s="31" t="s">
        <v>11</v>
      </c>
    </row>
    <row r="20" spans="1:4" ht="15">
      <c r="A20" s="27"/>
    </row>
  </sheetData>
  <sheetProtection sheet="1" objects="1" scenarios="1" selectLockedCells="1"/>
  <mergeCells count="6">
    <mergeCell ref="B2:G2"/>
    <mergeCell ref="B3:C3"/>
    <mergeCell ref="B4:D4"/>
    <mergeCell ref="B14:C14"/>
    <mergeCell ref="B15:G15"/>
    <mergeCell ref="B6:D6"/>
  </mergeCells>
  <phoneticPr fontId="0" type="noConversion"/>
  <pageMargins left="0.78740157480314965" right="0.78740157480314965" top="0.78740157480314965" bottom="0.78740157480314965" header="0.51181102362204722" footer="0.51181102362204722"/>
  <pageSetup paperSize="9" orientation="landscape" horizontalDpi="300" verticalDpi="300" r:id="rId1"/>
  <headerFooter alignWithMargins="0"/>
  <ignoredErrors>
    <ignoredError sqref="C9 C10:C12 C17:D17 C19:D19 C18" numberStoredAsText="1"/>
    <ignoredError sqref="D18" twoDigitTextYear="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68"/>
  <sheetViews>
    <sheetView showGridLines="0" topLeftCell="A16" zoomScale="80" zoomScaleNormal="80" workbookViewId="0"/>
  </sheetViews>
  <sheetFormatPr defaultColWidth="12" defaultRowHeight="11.25"/>
  <cols>
    <col min="1" max="1" width="21.33203125" style="153" customWidth="1"/>
    <col min="2" max="2" width="34.83203125" style="153" bestFit="1" customWidth="1"/>
    <col min="3" max="3" width="2.83203125" style="153" customWidth="1"/>
    <col min="4" max="4" width="19.83203125" style="153" bestFit="1" customWidth="1"/>
    <col min="5" max="5" width="53" style="153" bestFit="1" customWidth="1"/>
    <col min="6" max="6" width="2.83203125" style="153" customWidth="1"/>
    <col min="7" max="7" width="18.33203125" style="153" bestFit="1" customWidth="1"/>
    <col min="8" max="8" width="34.6640625" style="153" bestFit="1" customWidth="1"/>
    <col min="9" max="9" width="2.83203125" style="153" customWidth="1"/>
    <col min="10" max="10" width="25.33203125" style="153" customWidth="1"/>
    <col min="11" max="11" width="49.1640625" style="153" bestFit="1" customWidth="1"/>
    <col min="12" max="12" width="2.83203125" style="153" customWidth="1"/>
    <col min="13" max="13" width="30" style="153" bestFit="1" customWidth="1"/>
    <col min="14" max="14" width="35.33203125" style="153" bestFit="1" customWidth="1"/>
    <col min="15" max="16384" width="12" style="153"/>
  </cols>
  <sheetData>
    <row r="1" spans="1:16" ht="20.25">
      <c r="A1" s="151" t="s">
        <v>641</v>
      </c>
      <c r="B1" s="152"/>
      <c r="C1" s="152"/>
      <c r="D1" s="152"/>
      <c r="E1" s="152"/>
      <c r="F1" s="152"/>
      <c r="G1" s="151"/>
      <c r="H1" s="152"/>
      <c r="I1" s="152"/>
      <c r="J1" s="151"/>
      <c r="K1" s="152"/>
      <c r="L1" s="152"/>
      <c r="M1" s="151"/>
      <c r="N1" s="152"/>
      <c r="O1" s="152"/>
      <c r="P1" s="152"/>
    </row>
    <row r="2" spans="1:16" ht="12.75">
      <c r="A2" s="154" t="s">
        <v>612</v>
      </c>
      <c r="B2" s="155"/>
      <c r="C2" s="155"/>
      <c r="D2" s="155"/>
      <c r="E2" s="155"/>
      <c r="F2" s="155"/>
      <c r="G2" s="154"/>
      <c r="H2" s="155"/>
      <c r="I2" s="155"/>
      <c r="J2" s="154"/>
      <c r="K2" s="155"/>
      <c r="L2" s="155"/>
      <c r="M2" s="154"/>
      <c r="N2" s="155"/>
      <c r="O2" s="155"/>
      <c r="P2" s="155"/>
    </row>
    <row r="3" spans="1:16" ht="12.75">
      <c r="A3" s="154"/>
      <c r="B3" s="155"/>
      <c r="C3" s="155"/>
      <c r="D3" s="155"/>
      <c r="E3" s="155"/>
      <c r="F3" s="155"/>
      <c r="G3" s="154"/>
      <c r="H3" s="155"/>
      <c r="I3" s="155"/>
      <c r="J3" s="154"/>
      <c r="K3" s="155"/>
      <c r="L3" s="155"/>
      <c r="M3" s="154"/>
      <c r="N3" s="155"/>
      <c r="O3" s="155"/>
      <c r="P3" s="155"/>
    </row>
    <row r="4" spans="1:16" ht="12.75">
      <c r="A4" s="156" t="s">
        <v>272</v>
      </c>
      <c r="B4" s="157"/>
      <c r="C4" s="157"/>
      <c r="D4" s="156" t="s">
        <v>284</v>
      </c>
      <c r="E4" s="157"/>
      <c r="F4" s="157"/>
      <c r="G4" s="156" t="s">
        <v>266</v>
      </c>
      <c r="H4" s="157"/>
      <c r="I4" s="157"/>
      <c r="J4" s="156" t="s">
        <v>278</v>
      </c>
      <c r="K4" s="157"/>
      <c r="L4" s="157"/>
      <c r="M4" s="156" t="s">
        <v>289</v>
      </c>
      <c r="N4" s="157"/>
      <c r="O4" s="157"/>
      <c r="P4" s="157"/>
    </row>
    <row r="5" spans="1:16" ht="12.75">
      <c r="A5" s="155"/>
      <c r="B5" s="155"/>
      <c r="C5" s="155"/>
      <c r="D5" s="154"/>
      <c r="E5" s="155"/>
      <c r="F5" s="155"/>
      <c r="G5" s="158"/>
      <c r="H5" s="155"/>
      <c r="I5" s="155"/>
      <c r="J5" s="154"/>
      <c r="K5" s="155"/>
      <c r="L5" s="155"/>
      <c r="M5" s="154"/>
      <c r="N5" s="155"/>
      <c r="O5" s="155"/>
      <c r="P5" s="155"/>
    </row>
    <row r="6" spans="1:16" ht="12.75">
      <c r="A6" s="154" t="s">
        <v>613</v>
      </c>
      <c r="B6" s="155"/>
      <c r="C6" s="155"/>
      <c r="D6" s="154" t="s">
        <v>285</v>
      </c>
      <c r="E6" s="155"/>
      <c r="F6" s="155"/>
      <c r="G6" s="154" t="s">
        <v>267</v>
      </c>
      <c r="H6" s="155"/>
      <c r="I6" s="155"/>
      <c r="J6" s="154" t="s">
        <v>279</v>
      </c>
      <c r="K6" s="155" t="s">
        <v>126</v>
      </c>
      <c r="L6" s="155"/>
      <c r="M6" s="154" t="s">
        <v>614</v>
      </c>
      <c r="N6" s="155" t="s">
        <v>27</v>
      </c>
      <c r="O6" s="155"/>
      <c r="P6" s="155"/>
    </row>
    <row r="7" spans="1:16" ht="12.75">
      <c r="A7" s="155"/>
      <c r="B7" s="155" t="s">
        <v>23</v>
      </c>
      <c r="C7" s="155"/>
      <c r="D7" s="154"/>
      <c r="E7" s="155" t="s">
        <v>34</v>
      </c>
      <c r="F7" s="155"/>
      <c r="G7" s="154"/>
      <c r="H7" s="155" t="s">
        <v>49</v>
      </c>
      <c r="I7" s="155"/>
      <c r="J7" s="154"/>
      <c r="K7" s="155" t="s">
        <v>130</v>
      </c>
      <c r="L7" s="155"/>
      <c r="M7" s="154"/>
      <c r="N7" s="155" t="s">
        <v>165</v>
      </c>
      <c r="O7" s="155"/>
      <c r="P7" s="155"/>
    </row>
    <row r="8" spans="1:16" ht="12.75">
      <c r="A8" s="155"/>
      <c r="B8" s="155" t="s">
        <v>26</v>
      </c>
      <c r="C8" s="155"/>
      <c r="D8" s="154"/>
      <c r="E8" s="155" t="s">
        <v>47</v>
      </c>
      <c r="F8" s="155"/>
      <c r="G8" s="154"/>
      <c r="H8" s="155" t="s">
        <v>63</v>
      </c>
      <c r="I8" s="155"/>
      <c r="J8" s="154"/>
      <c r="K8" s="155" t="s">
        <v>226</v>
      </c>
      <c r="L8" s="155"/>
      <c r="M8" s="154"/>
      <c r="N8" s="155" t="s">
        <v>170</v>
      </c>
      <c r="O8" s="155"/>
      <c r="P8" s="155"/>
    </row>
    <row r="9" spans="1:16" ht="12.75">
      <c r="A9" s="155"/>
      <c r="B9" s="155" t="s">
        <v>30</v>
      </c>
      <c r="C9" s="155"/>
      <c r="D9" s="154"/>
      <c r="E9" s="155" t="s">
        <v>72</v>
      </c>
      <c r="F9" s="155"/>
      <c r="G9" s="154"/>
      <c r="H9" s="155" t="s">
        <v>76</v>
      </c>
      <c r="I9" s="155"/>
      <c r="J9" s="154"/>
      <c r="K9" s="155" t="s">
        <v>236</v>
      </c>
      <c r="L9" s="155"/>
      <c r="M9" s="154" t="s">
        <v>615</v>
      </c>
      <c r="N9" s="155" t="s">
        <v>88</v>
      </c>
      <c r="O9" s="155"/>
      <c r="P9" s="155"/>
    </row>
    <row r="10" spans="1:16" ht="12.75">
      <c r="A10" s="155"/>
      <c r="B10" s="155" t="s">
        <v>33</v>
      </c>
      <c r="C10" s="155"/>
      <c r="D10" s="154"/>
      <c r="E10" s="155" t="s">
        <v>112</v>
      </c>
      <c r="F10" s="155"/>
      <c r="G10" s="154"/>
      <c r="H10" s="155" t="s">
        <v>83</v>
      </c>
      <c r="I10" s="155"/>
      <c r="J10" s="154"/>
      <c r="K10" s="155" t="s">
        <v>247</v>
      </c>
      <c r="L10" s="155"/>
      <c r="M10" s="154"/>
      <c r="N10" s="155" t="s">
        <v>164</v>
      </c>
      <c r="O10" s="155"/>
      <c r="P10" s="155"/>
    </row>
    <row r="11" spans="1:16" ht="12.75">
      <c r="A11" s="155"/>
      <c r="B11" s="155" t="s">
        <v>41</v>
      </c>
      <c r="C11" s="155"/>
      <c r="D11" s="154"/>
      <c r="E11" s="155" t="s">
        <v>182</v>
      </c>
      <c r="F11" s="155"/>
      <c r="G11" s="154"/>
      <c r="H11" s="155" t="s">
        <v>85</v>
      </c>
      <c r="I11" s="155"/>
      <c r="J11" s="154" t="s">
        <v>280</v>
      </c>
      <c r="K11" s="155" t="s">
        <v>59</v>
      </c>
      <c r="L11" s="155"/>
      <c r="M11" s="154"/>
      <c r="N11" s="155" t="s">
        <v>177</v>
      </c>
      <c r="O11" s="155"/>
      <c r="P11" s="155"/>
    </row>
    <row r="12" spans="1:16" ht="12.75">
      <c r="A12" s="155"/>
      <c r="B12" s="155" t="s">
        <v>45</v>
      </c>
      <c r="C12" s="155"/>
      <c r="D12" s="154"/>
      <c r="E12" s="155" t="s">
        <v>187</v>
      </c>
      <c r="F12" s="155"/>
      <c r="G12" s="154"/>
      <c r="H12" s="155" t="s">
        <v>127</v>
      </c>
      <c r="I12" s="155"/>
      <c r="J12" s="154"/>
      <c r="K12" s="155" t="s">
        <v>60</v>
      </c>
      <c r="L12" s="155"/>
      <c r="M12" s="154"/>
      <c r="N12" s="155" t="s">
        <v>212</v>
      </c>
      <c r="O12" s="155"/>
      <c r="P12" s="155"/>
    </row>
    <row r="13" spans="1:16" ht="12.75">
      <c r="A13" s="155"/>
      <c r="B13" s="155" t="s">
        <v>54</v>
      </c>
      <c r="C13" s="155"/>
      <c r="D13" s="154"/>
      <c r="E13" s="155" t="s">
        <v>189</v>
      </c>
      <c r="F13" s="155"/>
      <c r="G13" s="154"/>
      <c r="H13" s="155" t="s">
        <v>140</v>
      </c>
      <c r="I13" s="155"/>
      <c r="J13" s="154"/>
      <c r="K13" s="155" t="s">
        <v>61</v>
      </c>
      <c r="L13" s="155"/>
      <c r="M13" s="154"/>
      <c r="N13" s="155" t="s">
        <v>248</v>
      </c>
      <c r="O13" s="155"/>
      <c r="P13" s="155"/>
    </row>
    <row r="14" spans="1:16" ht="12.75">
      <c r="A14" s="155"/>
      <c r="B14" s="155" t="s">
        <v>69</v>
      </c>
      <c r="C14" s="155"/>
      <c r="D14" s="154"/>
      <c r="E14" s="155" t="s">
        <v>190</v>
      </c>
      <c r="F14" s="155"/>
      <c r="G14" s="154"/>
      <c r="H14" s="155" t="s">
        <v>141</v>
      </c>
      <c r="I14" s="155"/>
      <c r="J14" s="154"/>
      <c r="K14" s="155" t="s">
        <v>73</v>
      </c>
      <c r="L14" s="155"/>
      <c r="M14" s="154" t="s">
        <v>616</v>
      </c>
      <c r="N14" s="155" t="s">
        <v>103</v>
      </c>
      <c r="O14" s="155"/>
      <c r="P14" s="155"/>
    </row>
    <row r="15" spans="1:16" ht="12.75">
      <c r="A15" s="155"/>
      <c r="B15" s="155" t="s">
        <v>70</v>
      </c>
      <c r="C15" s="155"/>
      <c r="D15" s="154"/>
      <c r="E15" s="155" t="s">
        <v>210</v>
      </c>
      <c r="F15" s="155"/>
      <c r="G15" s="154"/>
      <c r="H15" s="155" t="s">
        <v>149</v>
      </c>
      <c r="I15" s="155"/>
      <c r="J15" s="154"/>
      <c r="K15" s="155" t="s">
        <v>123</v>
      </c>
      <c r="L15" s="155"/>
      <c r="M15" s="154"/>
      <c r="N15" s="155" t="s">
        <v>128</v>
      </c>
      <c r="O15" s="155"/>
      <c r="P15" s="155"/>
    </row>
    <row r="16" spans="1:16" ht="12.75">
      <c r="A16" s="155"/>
      <c r="B16" s="155" t="s">
        <v>77</v>
      </c>
      <c r="C16" s="155"/>
      <c r="D16" s="154"/>
      <c r="E16" s="155" t="s">
        <v>240</v>
      </c>
      <c r="F16" s="155"/>
      <c r="G16" s="154"/>
      <c r="H16" s="155" t="s">
        <v>150</v>
      </c>
      <c r="I16" s="155"/>
      <c r="J16" s="154"/>
      <c r="K16" s="155" t="s">
        <v>154</v>
      </c>
      <c r="L16" s="155"/>
      <c r="M16" s="154"/>
      <c r="N16" s="155" t="s">
        <v>146</v>
      </c>
      <c r="O16" s="155"/>
      <c r="P16" s="155"/>
    </row>
    <row r="17" spans="1:16" ht="12.75">
      <c r="A17" s="155"/>
      <c r="B17" s="155" t="s">
        <v>78</v>
      </c>
      <c r="C17" s="155"/>
      <c r="D17" s="154"/>
      <c r="E17" s="155"/>
      <c r="F17" s="155"/>
      <c r="G17" s="154"/>
      <c r="H17" s="155" t="s">
        <v>158</v>
      </c>
      <c r="I17" s="155"/>
      <c r="J17" s="154"/>
      <c r="K17" s="155" t="s">
        <v>186</v>
      </c>
      <c r="L17" s="155"/>
      <c r="M17" s="154"/>
      <c r="N17" s="155" t="s">
        <v>152</v>
      </c>
      <c r="O17" s="155"/>
      <c r="P17" s="155"/>
    </row>
    <row r="18" spans="1:16" ht="12.75">
      <c r="A18" s="155"/>
      <c r="B18" s="155" t="s">
        <v>101</v>
      </c>
      <c r="C18" s="155"/>
      <c r="D18" s="154"/>
      <c r="E18" s="155"/>
      <c r="F18" s="155"/>
      <c r="G18" s="154"/>
      <c r="H18" s="155" t="s">
        <v>188</v>
      </c>
      <c r="I18" s="155"/>
      <c r="J18" s="154" t="s">
        <v>281</v>
      </c>
      <c r="K18" s="155" t="s">
        <v>15</v>
      </c>
      <c r="L18" s="155"/>
      <c r="M18" s="154"/>
      <c r="N18" s="155" t="s">
        <v>161</v>
      </c>
      <c r="O18" s="155"/>
      <c r="P18" s="155"/>
    </row>
    <row r="19" spans="1:16" ht="12.75">
      <c r="A19" s="155"/>
      <c r="B19" s="155" t="s">
        <v>102</v>
      </c>
      <c r="C19" s="155"/>
      <c r="D19" s="154" t="s">
        <v>286</v>
      </c>
      <c r="E19" s="155" t="s">
        <v>16</v>
      </c>
      <c r="F19" s="155"/>
      <c r="G19" s="154"/>
      <c r="H19" s="155" t="s">
        <v>191</v>
      </c>
      <c r="I19" s="155"/>
      <c r="J19" s="154"/>
      <c r="K19" s="155" t="s">
        <v>32</v>
      </c>
      <c r="L19" s="155"/>
      <c r="M19" s="154"/>
      <c r="N19" s="155" t="s">
        <v>171</v>
      </c>
      <c r="O19" s="155"/>
      <c r="P19" s="155"/>
    </row>
    <row r="20" spans="1:16" ht="12.75">
      <c r="A20" s="155"/>
      <c r="B20" s="155" t="s">
        <v>109</v>
      </c>
      <c r="C20" s="155"/>
      <c r="D20" s="154"/>
      <c r="E20" s="155" t="s">
        <v>57</v>
      </c>
      <c r="F20" s="155"/>
      <c r="G20" s="154"/>
      <c r="H20" s="155" t="s">
        <v>206</v>
      </c>
      <c r="I20" s="155"/>
      <c r="J20" s="154"/>
      <c r="K20" s="155" t="s">
        <v>39</v>
      </c>
      <c r="L20" s="155"/>
      <c r="M20" s="154"/>
      <c r="N20" s="155" t="s">
        <v>175</v>
      </c>
      <c r="O20" s="155"/>
      <c r="P20" s="155"/>
    </row>
    <row r="21" spans="1:16" ht="12.75">
      <c r="A21" s="155"/>
      <c r="B21" s="155" t="s">
        <v>122</v>
      </c>
      <c r="C21" s="155"/>
      <c r="D21" s="154"/>
      <c r="E21" s="155" t="s">
        <v>75</v>
      </c>
      <c r="F21" s="155"/>
      <c r="G21" s="154"/>
      <c r="H21" s="155" t="s">
        <v>213</v>
      </c>
      <c r="I21" s="155"/>
      <c r="J21" s="154"/>
      <c r="K21" s="155" t="s">
        <v>114</v>
      </c>
      <c r="L21" s="155"/>
      <c r="M21" s="154" t="s">
        <v>617</v>
      </c>
      <c r="N21" s="155" t="s">
        <v>19</v>
      </c>
      <c r="O21" s="155"/>
      <c r="P21" s="155"/>
    </row>
    <row r="22" spans="1:16" ht="12.75">
      <c r="A22" s="155"/>
      <c r="B22" s="155" t="s">
        <v>147</v>
      </c>
      <c r="C22" s="155"/>
      <c r="D22" s="154"/>
      <c r="E22" s="155" t="s">
        <v>84</v>
      </c>
      <c r="F22" s="155"/>
      <c r="G22" s="154"/>
      <c r="H22" s="155" t="s">
        <v>215</v>
      </c>
      <c r="I22" s="155"/>
      <c r="J22" s="154"/>
      <c r="K22" s="155" t="s">
        <v>116</v>
      </c>
      <c r="L22" s="155"/>
      <c r="M22" s="154"/>
      <c r="N22" s="155" t="s">
        <v>65</v>
      </c>
      <c r="O22" s="155"/>
      <c r="P22" s="155"/>
    </row>
    <row r="23" spans="1:16" ht="12.75">
      <c r="A23" s="155"/>
      <c r="B23" s="155" t="s">
        <v>156</v>
      </c>
      <c r="C23" s="155"/>
      <c r="D23" s="154"/>
      <c r="E23" s="155" t="s">
        <v>86</v>
      </c>
      <c r="F23" s="155"/>
      <c r="G23" s="154"/>
      <c r="H23" s="155" t="s">
        <v>239</v>
      </c>
      <c r="I23" s="155"/>
      <c r="J23" s="154"/>
      <c r="K23" s="155" t="s">
        <v>143</v>
      </c>
      <c r="L23" s="155"/>
      <c r="M23" s="154"/>
      <c r="N23" s="155" t="s">
        <v>92</v>
      </c>
      <c r="O23" s="155"/>
      <c r="P23" s="155"/>
    </row>
    <row r="24" spans="1:16" ht="12.75">
      <c r="A24" s="155"/>
      <c r="B24" s="155" t="s">
        <v>184</v>
      </c>
      <c r="C24" s="155"/>
      <c r="D24" s="154"/>
      <c r="E24" s="155" t="s">
        <v>89</v>
      </c>
      <c r="F24" s="155"/>
      <c r="G24" s="154"/>
      <c r="H24" s="155" t="s">
        <v>243</v>
      </c>
      <c r="I24" s="155"/>
      <c r="J24" s="154"/>
      <c r="K24" s="155" t="s">
        <v>162</v>
      </c>
      <c r="L24" s="155"/>
      <c r="M24" s="154"/>
      <c r="N24" s="155" t="s">
        <v>169</v>
      </c>
      <c r="O24" s="155"/>
      <c r="P24" s="155"/>
    </row>
    <row r="25" spans="1:16" ht="12.75">
      <c r="A25" s="155"/>
      <c r="B25" s="155" t="s">
        <v>618</v>
      </c>
      <c r="C25" s="155"/>
      <c r="D25" s="154"/>
      <c r="E25" s="155" t="s">
        <v>105</v>
      </c>
      <c r="F25" s="155"/>
      <c r="G25" s="154"/>
      <c r="H25" s="155" t="s">
        <v>254</v>
      </c>
      <c r="I25" s="155"/>
      <c r="J25" s="154"/>
      <c r="K25" s="155" t="s">
        <v>174</v>
      </c>
      <c r="L25" s="155"/>
      <c r="M25" s="154"/>
      <c r="N25" s="155" t="s">
        <v>181</v>
      </c>
      <c r="O25" s="155"/>
      <c r="P25" s="155"/>
    </row>
    <row r="26" spans="1:16" ht="12.75">
      <c r="A26" s="155"/>
      <c r="B26" s="155" t="s">
        <v>194</v>
      </c>
      <c r="C26" s="155"/>
      <c r="D26" s="154"/>
      <c r="E26" s="155" t="s">
        <v>113</v>
      </c>
      <c r="F26" s="155"/>
      <c r="G26" s="154"/>
      <c r="H26" s="155" t="s">
        <v>255</v>
      </c>
      <c r="I26" s="155"/>
      <c r="J26" s="154"/>
      <c r="K26" s="155" t="s">
        <v>217</v>
      </c>
      <c r="L26" s="155"/>
      <c r="M26" s="154"/>
      <c r="N26" s="155" t="s">
        <v>199</v>
      </c>
      <c r="O26" s="155"/>
      <c r="P26" s="155"/>
    </row>
    <row r="27" spans="1:16" ht="12.75">
      <c r="A27" s="155"/>
      <c r="B27" s="155" t="s">
        <v>195</v>
      </c>
      <c r="C27" s="155"/>
      <c r="D27" s="154"/>
      <c r="E27" s="155" t="s">
        <v>118</v>
      </c>
      <c r="F27" s="155"/>
      <c r="G27" s="154" t="s">
        <v>268</v>
      </c>
      <c r="H27" s="155" t="s">
        <v>21</v>
      </c>
      <c r="I27" s="155"/>
      <c r="J27" s="154" t="s">
        <v>282</v>
      </c>
      <c r="K27" s="155" t="s">
        <v>46</v>
      </c>
      <c r="L27" s="155"/>
      <c r="M27" s="154"/>
      <c r="N27" s="155" t="s">
        <v>231</v>
      </c>
      <c r="O27" s="155"/>
      <c r="P27" s="155"/>
    </row>
    <row r="28" spans="1:16" ht="12.75">
      <c r="A28" s="155"/>
      <c r="B28" s="155" t="s">
        <v>196</v>
      </c>
      <c r="C28" s="155"/>
      <c r="D28" s="154"/>
      <c r="E28" s="155" t="s">
        <v>119</v>
      </c>
      <c r="F28" s="155"/>
      <c r="G28" s="154"/>
      <c r="H28" s="155" t="s">
        <v>52</v>
      </c>
      <c r="I28" s="155"/>
      <c r="J28" s="154"/>
      <c r="K28" s="155" t="s">
        <v>51</v>
      </c>
      <c r="L28" s="155"/>
      <c r="M28" s="154"/>
      <c r="N28" s="155" t="s">
        <v>232</v>
      </c>
      <c r="O28" s="155"/>
      <c r="P28" s="155"/>
    </row>
    <row r="29" spans="1:16" ht="12.75">
      <c r="A29" s="155"/>
      <c r="B29" s="155" t="s">
        <v>198</v>
      </c>
      <c r="C29" s="155"/>
      <c r="D29" s="154"/>
      <c r="E29" s="155" t="s">
        <v>124</v>
      </c>
      <c r="F29" s="155"/>
      <c r="G29" s="154"/>
      <c r="H29" s="155" t="s">
        <v>55</v>
      </c>
      <c r="I29" s="155"/>
      <c r="J29" s="154"/>
      <c r="K29" s="155" t="s">
        <v>115</v>
      </c>
      <c r="L29" s="155"/>
      <c r="M29" s="154"/>
      <c r="N29" s="155" t="s">
        <v>238</v>
      </c>
      <c r="O29" s="155"/>
      <c r="P29" s="155"/>
    </row>
    <row r="30" spans="1:16" ht="12.75">
      <c r="A30" s="155"/>
      <c r="B30" s="155" t="s">
        <v>209</v>
      </c>
      <c r="C30" s="155"/>
      <c r="D30" s="154"/>
      <c r="E30" s="155" t="s">
        <v>132</v>
      </c>
      <c r="F30" s="155"/>
      <c r="G30" s="154"/>
      <c r="H30" s="155" t="s">
        <v>56</v>
      </c>
      <c r="I30" s="155"/>
      <c r="J30" s="154"/>
      <c r="K30" s="155" t="s">
        <v>131</v>
      </c>
      <c r="L30" s="155"/>
      <c r="M30" s="154"/>
      <c r="N30" s="155" t="s">
        <v>251</v>
      </c>
      <c r="O30" s="155"/>
      <c r="P30" s="155"/>
    </row>
    <row r="31" spans="1:16" ht="12.75">
      <c r="A31" s="155"/>
      <c r="B31" s="155" t="s">
        <v>233</v>
      </c>
      <c r="C31" s="155"/>
      <c r="D31" s="154"/>
      <c r="E31" s="155" t="s">
        <v>138</v>
      </c>
      <c r="F31" s="155"/>
      <c r="G31" s="154"/>
      <c r="H31" s="155" t="s">
        <v>64</v>
      </c>
      <c r="I31" s="155"/>
      <c r="J31" s="154"/>
      <c r="K31" s="155" t="s">
        <v>142</v>
      </c>
      <c r="L31" s="155"/>
      <c r="M31" s="154"/>
      <c r="N31" s="155"/>
      <c r="O31" s="155"/>
      <c r="P31" s="155"/>
    </row>
    <row r="32" spans="1:16" ht="12.75">
      <c r="A32" s="155"/>
      <c r="B32" s="155" t="s">
        <v>237</v>
      </c>
      <c r="C32" s="155"/>
      <c r="D32" s="154"/>
      <c r="E32" s="155" t="s">
        <v>172</v>
      </c>
      <c r="F32" s="155"/>
      <c r="G32" s="154"/>
      <c r="H32" s="155" t="s">
        <v>74</v>
      </c>
      <c r="I32" s="155"/>
      <c r="J32" s="154"/>
      <c r="K32" s="155" t="s">
        <v>159</v>
      </c>
      <c r="L32" s="155"/>
      <c r="M32" s="154"/>
      <c r="N32" s="155"/>
      <c r="O32" s="155"/>
      <c r="P32" s="155"/>
    </row>
    <row r="33" spans="1:16" ht="12.75">
      <c r="A33" s="155"/>
      <c r="B33" s="155" t="s">
        <v>245</v>
      </c>
      <c r="C33" s="155"/>
      <c r="D33" s="154"/>
      <c r="E33" s="155" t="s">
        <v>202</v>
      </c>
      <c r="F33" s="155"/>
      <c r="G33" s="154"/>
      <c r="H33" s="155" t="s">
        <v>82</v>
      </c>
      <c r="I33" s="155"/>
      <c r="J33" s="154"/>
      <c r="K33" s="155" t="s">
        <v>180</v>
      </c>
      <c r="L33" s="155"/>
      <c r="M33" s="154"/>
      <c r="N33" s="155"/>
      <c r="O33" s="155"/>
      <c r="P33" s="155"/>
    </row>
    <row r="34" spans="1:16" ht="12.75">
      <c r="A34" s="154" t="s">
        <v>275</v>
      </c>
      <c r="B34" s="155" t="s">
        <v>36</v>
      </c>
      <c r="C34" s="155"/>
      <c r="D34" s="154"/>
      <c r="E34" s="155" t="s">
        <v>221</v>
      </c>
      <c r="F34" s="155"/>
      <c r="G34" s="154"/>
      <c r="H34" s="155" t="s">
        <v>93</v>
      </c>
      <c r="I34" s="155"/>
      <c r="J34" s="154"/>
      <c r="K34" s="155" t="s">
        <v>208</v>
      </c>
      <c r="L34" s="155"/>
      <c r="M34" s="154"/>
      <c r="N34" s="155"/>
      <c r="O34" s="155"/>
      <c r="P34" s="155"/>
    </row>
    <row r="35" spans="1:16" ht="12.75">
      <c r="A35" s="155"/>
      <c r="B35" s="155" t="s">
        <v>66</v>
      </c>
      <c r="C35" s="155"/>
      <c r="D35" s="154"/>
      <c r="E35" s="155" t="s">
        <v>223</v>
      </c>
      <c r="F35" s="155"/>
      <c r="G35" s="154"/>
      <c r="H35" s="155" t="s">
        <v>201</v>
      </c>
      <c r="I35" s="155"/>
      <c r="J35" s="154"/>
      <c r="K35" s="155" t="s">
        <v>227</v>
      </c>
      <c r="L35" s="155"/>
      <c r="M35" s="154"/>
      <c r="N35" s="155"/>
      <c r="O35" s="155"/>
      <c r="P35" s="155"/>
    </row>
    <row r="36" spans="1:16" ht="12.75">
      <c r="A36" s="155"/>
      <c r="B36" s="155" t="s">
        <v>81</v>
      </c>
      <c r="C36" s="155"/>
      <c r="D36" s="154"/>
      <c r="E36" s="155" t="s">
        <v>242</v>
      </c>
      <c r="F36" s="155"/>
      <c r="G36" s="154" t="s">
        <v>269</v>
      </c>
      <c r="H36" s="159" t="s">
        <v>18</v>
      </c>
      <c r="I36" s="155"/>
      <c r="J36" s="154"/>
      <c r="K36" s="155" t="s">
        <v>229</v>
      </c>
      <c r="L36" s="155"/>
      <c r="M36" s="154"/>
      <c r="N36" s="155"/>
      <c r="O36" s="155"/>
      <c r="P36" s="155"/>
    </row>
    <row r="37" spans="1:16" ht="12.75">
      <c r="A37" s="155"/>
      <c r="B37" s="155" t="s">
        <v>104</v>
      </c>
      <c r="C37" s="155"/>
      <c r="D37" s="154" t="s">
        <v>287</v>
      </c>
      <c r="E37" s="155" t="s">
        <v>17</v>
      </c>
      <c r="F37" s="155"/>
      <c r="G37" s="154"/>
      <c r="H37" s="159" t="s">
        <v>80</v>
      </c>
      <c r="I37" s="155"/>
      <c r="J37" s="154"/>
      <c r="K37" s="155" t="s">
        <v>250</v>
      </c>
      <c r="L37" s="155"/>
      <c r="M37" s="154"/>
      <c r="N37" s="155"/>
      <c r="O37" s="155"/>
      <c r="P37" s="155"/>
    </row>
    <row r="38" spans="1:16" ht="12.75">
      <c r="A38" s="155"/>
      <c r="B38" s="155" t="s">
        <v>111</v>
      </c>
      <c r="C38" s="155"/>
      <c r="D38" s="154"/>
      <c r="E38" s="155" t="s">
        <v>20</v>
      </c>
      <c r="F38" s="155"/>
      <c r="G38" s="154"/>
      <c r="H38" s="159" t="s">
        <v>136</v>
      </c>
      <c r="I38" s="155"/>
      <c r="J38" s="154" t="s">
        <v>283</v>
      </c>
      <c r="K38" s="155" t="s">
        <v>25</v>
      </c>
      <c r="L38" s="155"/>
      <c r="M38" s="154"/>
      <c r="N38" s="155"/>
      <c r="O38" s="155"/>
      <c r="P38" s="155"/>
    </row>
    <row r="39" spans="1:16" ht="12.75">
      <c r="A39" s="155"/>
      <c r="B39" s="155" t="s">
        <v>151</v>
      </c>
      <c r="C39" s="155"/>
      <c r="D39" s="154"/>
      <c r="E39" s="155" t="s">
        <v>42</v>
      </c>
      <c r="F39" s="155"/>
      <c r="G39" s="154"/>
      <c r="H39" s="159" t="s">
        <v>157</v>
      </c>
      <c r="I39" s="155"/>
      <c r="J39" s="154"/>
      <c r="K39" s="155" t="s">
        <v>29</v>
      </c>
      <c r="L39" s="155"/>
      <c r="M39" s="154"/>
      <c r="N39" s="155"/>
      <c r="O39" s="155"/>
      <c r="P39" s="155"/>
    </row>
    <row r="40" spans="1:16" ht="12.75">
      <c r="A40" s="155"/>
      <c r="B40" s="155" t="s">
        <v>166</v>
      </c>
      <c r="C40" s="155"/>
      <c r="D40" s="154"/>
      <c r="E40" s="155" t="s">
        <v>68</v>
      </c>
      <c r="F40" s="155"/>
      <c r="G40" s="154"/>
      <c r="H40" s="155" t="s">
        <v>219</v>
      </c>
      <c r="I40" s="155"/>
      <c r="J40" s="154"/>
      <c r="K40" s="155" t="s">
        <v>31</v>
      </c>
      <c r="L40" s="155"/>
      <c r="M40" s="154"/>
      <c r="N40" s="155"/>
      <c r="O40" s="155"/>
      <c r="P40" s="155"/>
    </row>
    <row r="41" spans="1:16" ht="12.75">
      <c r="A41" s="155"/>
      <c r="B41" s="155" t="s">
        <v>176</v>
      </c>
      <c r="C41" s="155"/>
      <c r="D41" s="154"/>
      <c r="E41" s="155" t="s">
        <v>98</v>
      </c>
      <c r="F41" s="155"/>
      <c r="G41" s="154"/>
      <c r="H41" s="155" t="s">
        <v>234</v>
      </c>
      <c r="I41" s="155"/>
      <c r="J41" s="154"/>
      <c r="K41" s="155" t="s">
        <v>71</v>
      </c>
      <c r="L41" s="155"/>
      <c r="M41" s="154"/>
      <c r="N41" s="155"/>
      <c r="O41" s="155"/>
      <c r="P41" s="155"/>
    </row>
    <row r="42" spans="1:16" ht="12.75">
      <c r="A42" s="154" t="s">
        <v>619</v>
      </c>
      <c r="B42" s="155" t="s">
        <v>24</v>
      </c>
      <c r="C42" s="155"/>
      <c r="D42" s="154"/>
      <c r="E42" s="155" t="s">
        <v>99</v>
      </c>
      <c r="F42" s="155"/>
      <c r="G42" s="154"/>
      <c r="H42" s="155" t="s">
        <v>252</v>
      </c>
      <c r="I42" s="155"/>
      <c r="J42" s="154"/>
      <c r="K42" s="155" t="s">
        <v>95</v>
      </c>
      <c r="L42" s="155"/>
      <c r="M42" s="154"/>
      <c r="N42" s="155"/>
      <c r="O42" s="155"/>
      <c r="P42" s="155"/>
    </row>
    <row r="43" spans="1:16" ht="12.75">
      <c r="A43" s="155"/>
      <c r="B43" s="155" t="s">
        <v>40</v>
      </c>
      <c r="C43" s="155"/>
      <c r="D43" s="154"/>
      <c r="E43" s="155" t="s">
        <v>110</v>
      </c>
      <c r="F43" s="155"/>
      <c r="G43" s="154" t="s">
        <v>270</v>
      </c>
      <c r="H43" s="155" t="s">
        <v>43</v>
      </c>
      <c r="I43" s="155"/>
      <c r="J43" s="154"/>
      <c r="K43" s="155" t="s">
        <v>120</v>
      </c>
      <c r="L43" s="155"/>
      <c r="M43" s="154"/>
      <c r="N43" s="155"/>
      <c r="O43" s="155"/>
      <c r="P43" s="155"/>
    </row>
    <row r="44" spans="1:16" ht="12.75">
      <c r="A44" s="155"/>
      <c r="B44" s="155" t="s">
        <v>44</v>
      </c>
      <c r="C44" s="155"/>
      <c r="D44" s="154"/>
      <c r="E44" s="155" t="s">
        <v>121</v>
      </c>
      <c r="F44" s="155"/>
      <c r="G44" s="154"/>
      <c r="H44" s="155" t="s">
        <v>134</v>
      </c>
      <c r="I44" s="155"/>
      <c r="J44" s="154"/>
      <c r="K44" s="155" t="s">
        <v>129</v>
      </c>
      <c r="L44" s="155"/>
      <c r="M44" s="154"/>
      <c r="N44" s="155"/>
      <c r="O44" s="155"/>
      <c r="P44" s="155"/>
    </row>
    <row r="45" spans="1:16" ht="12.75">
      <c r="A45" s="155"/>
      <c r="B45" s="155" t="s">
        <v>58</v>
      </c>
      <c r="C45" s="155"/>
      <c r="D45" s="154"/>
      <c r="E45" s="155" t="s">
        <v>145</v>
      </c>
      <c r="F45" s="155"/>
      <c r="G45" s="154"/>
      <c r="H45" s="155" t="s">
        <v>160</v>
      </c>
      <c r="I45" s="155"/>
      <c r="J45" s="154"/>
      <c r="K45" s="155" t="s">
        <v>173</v>
      </c>
      <c r="L45" s="155"/>
      <c r="M45" s="154"/>
      <c r="N45" s="155"/>
      <c r="O45" s="155"/>
      <c r="P45" s="155"/>
    </row>
    <row r="46" spans="1:16" ht="12.75">
      <c r="A46" s="155"/>
      <c r="B46" s="155" t="s">
        <v>62</v>
      </c>
      <c r="C46" s="155"/>
      <c r="D46" s="154"/>
      <c r="E46" s="155" t="s">
        <v>155</v>
      </c>
      <c r="F46" s="155"/>
      <c r="G46" s="154"/>
      <c r="H46" s="155" t="s">
        <v>214</v>
      </c>
      <c r="I46" s="155"/>
      <c r="J46" s="154"/>
      <c r="K46" s="155" t="s">
        <v>185</v>
      </c>
      <c r="L46" s="155"/>
      <c r="M46" s="154"/>
      <c r="N46" s="155"/>
      <c r="O46" s="155"/>
      <c r="P46" s="155"/>
    </row>
    <row r="47" spans="1:16" ht="12.75">
      <c r="A47" s="155"/>
      <c r="B47" s="155" t="s">
        <v>79</v>
      </c>
      <c r="C47" s="155"/>
      <c r="D47" s="154"/>
      <c r="E47" s="155" t="s">
        <v>183</v>
      </c>
      <c r="F47" s="155"/>
      <c r="G47" s="154"/>
      <c r="H47" s="155" t="s">
        <v>222</v>
      </c>
      <c r="I47" s="155"/>
      <c r="J47" s="154"/>
      <c r="K47" s="155" t="s">
        <v>203</v>
      </c>
      <c r="L47" s="155"/>
      <c r="M47" s="154"/>
      <c r="N47" s="155"/>
      <c r="O47" s="155"/>
      <c r="P47" s="155"/>
    </row>
    <row r="48" spans="1:16" ht="12.75">
      <c r="A48" s="155"/>
      <c r="B48" s="155" t="s">
        <v>87</v>
      </c>
      <c r="C48" s="155"/>
      <c r="D48" s="154"/>
      <c r="E48" s="155" t="s">
        <v>200</v>
      </c>
      <c r="F48" s="155"/>
      <c r="G48" s="154" t="s">
        <v>271</v>
      </c>
      <c r="H48" s="155" t="s">
        <v>37</v>
      </c>
      <c r="I48" s="155"/>
      <c r="J48" s="154"/>
      <c r="K48" s="155" t="s">
        <v>241</v>
      </c>
      <c r="L48" s="155"/>
      <c r="M48" s="154"/>
      <c r="N48" s="155"/>
      <c r="O48" s="155"/>
      <c r="P48" s="155"/>
    </row>
    <row r="49" spans="1:16" ht="12.75">
      <c r="A49" s="155"/>
      <c r="B49" s="155" t="s">
        <v>91</v>
      </c>
      <c r="C49" s="155"/>
      <c r="D49" s="154"/>
      <c r="E49" s="155" t="s">
        <v>205</v>
      </c>
      <c r="F49" s="155"/>
      <c r="G49" s="154"/>
      <c r="H49" s="155" t="s">
        <v>48</v>
      </c>
      <c r="I49" s="155"/>
      <c r="J49" s="154"/>
      <c r="K49" s="155"/>
      <c r="L49" s="155"/>
      <c r="M49" s="154"/>
      <c r="N49" s="155"/>
      <c r="O49" s="155"/>
      <c r="P49" s="155"/>
    </row>
    <row r="50" spans="1:16" ht="12.75">
      <c r="A50" s="155"/>
      <c r="B50" s="155" t="s">
        <v>108</v>
      </c>
      <c r="C50" s="155"/>
      <c r="D50" s="154"/>
      <c r="E50" s="155" t="s">
        <v>211</v>
      </c>
      <c r="F50" s="155"/>
      <c r="G50" s="154"/>
      <c r="H50" s="155" t="s">
        <v>50</v>
      </c>
      <c r="I50" s="155"/>
      <c r="J50" s="156" t="s">
        <v>620</v>
      </c>
      <c r="K50" s="159" t="s">
        <v>18</v>
      </c>
      <c r="L50" s="155"/>
      <c r="M50" s="154"/>
      <c r="N50" s="155"/>
      <c r="O50" s="155"/>
      <c r="P50" s="155"/>
    </row>
    <row r="51" spans="1:16" ht="12.75">
      <c r="A51" s="155"/>
      <c r="B51" s="155" t="s">
        <v>178</v>
      </c>
      <c r="C51" s="155"/>
      <c r="D51" s="154"/>
      <c r="E51" s="155" t="s">
        <v>216</v>
      </c>
      <c r="F51" s="155"/>
      <c r="G51" s="154"/>
      <c r="H51" s="155" t="s">
        <v>621</v>
      </c>
      <c r="I51" s="155"/>
      <c r="J51" s="154"/>
      <c r="K51" s="155" t="s">
        <v>31</v>
      </c>
      <c r="L51" s="155"/>
      <c r="M51" s="155"/>
      <c r="N51" s="155"/>
      <c r="O51" s="155"/>
      <c r="P51" s="155"/>
    </row>
    <row r="52" spans="1:16" ht="12.75">
      <c r="A52" s="155"/>
      <c r="B52" s="155" t="s">
        <v>179</v>
      </c>
      <c r="C52" s="155"/>
      <c r="D52" s="154"/>
      <c r="E52" s="155" t="s">
        <v>228</v>
      </c>
      <c r="F52" s="155"/>
      <c r="G52" s="154"/>
      <c r="H52" s="155" t="s">
        <v>94</v>
      </c>
      <c r="I52" s="155"/>
      <c r="J52" s="154"/>
      <c r="K52" s="155" t="s">
        <v>80</v>
      </c>
      <c r="L52" s="155"/>
      <c r="M52" s="155"/>
      <c r="N52" s="155"/>
      <c r="O52" s="155"/>
      <c r="P52" s="155"/>
    </row>
    <row r="53" spans="1:16" ht="12.75">
      <c r="A53" s="155"/>
      <c r="B53" s="155" t="s">
        <v>220</v>
      </c>
      <c r="C53" s="155"/>
      <c r="D53" s="154" t="s">
        <v>288</v>
      </c>
      <c r="E53" s="155" t="s">
        <v>28</v>
      </c>
      <c r="F53" s="155"/>
      <c r="G53" s="154"/>
      <c r="H53" s="155" t="s">
        <v>97</v>
      </c>
      <c r="I53" s="155"/>
      <c r="J53" s="154"/>
      <c r="K53" s="155" t="s">
        <v>120</v>
      </c>
      <c r="L53" s="155"/>
      <c r="M53" s="155"/>
      <c r="N53" s="155"/>
      <c r="O53" s="155"/>
      <c r="P53" s="155"/>
    </row>
    <row r="54" spans="1:16" ht="12.75">
      <c r="A54" s="155"/>
      <c r="B54" s="155" t="s">
        <v>246</v>
      </c>
      <c r="C54" s="155"/>
      <c r="D54" s="154"/>
      <c r="E54" s="155" t="s">
        <v>35</v>
      </c>
      <c r="F54" s="155"/>
      <c r="G54" s="154"/>
      <c r="H54" s="155" t="s">
        <v>106</v>
      </c>
      <c r="I54" s="155"/>
      <c r="J54" s="154"/>
      <c r="K54" s="155" t="s">
        <v>622</v>
      </c>
      <c r="L54" s="155"/>
      <c r="M54" s="155"/>
      <c r="N54" s="155"/>
      <c r="O54" s="155"/>
      <c r="P54" s="155"/>
    </row>
    <row r="55" spans="1:16" ht="12.75">
      <c r="A55" s="155"/>
      <c r="B55" s="155" t="s">
        <v>249</v>
      </c>
      <c r="C55" s="155"/>
      <c r="D55" s="154"/>
      <c r="E55" s="155" t="s">
        <v>90</v>
      </c>
      <c r="F55" s="155"/>
      <c r="G55" s="154"/>
      <c r="H55" s="155" t="s">
        <v>107</v>
      </c>
      <c r="I55" s="155"/>
      <c r="J55" s="154"/>
      <c r="K55" s="155" t="s">
        <v>623</v>
      </c>
      <c r="L55" s="155"/>
      <c r="M55" s="155"/>
      <c r="N55" s="155"/>
      <c r="O55" s="155"/>
      <c r="P55" s="155"/>
    </row>
    <row r="56" spans="1:16" ht="12.75">
      <c r="A56" s="154" t="s">
        <v>277</v>
      </c>
      <c r="B56" s="155" t="s">
        <v>38</v>
      </c>
      <c r="C56" s="155"/>
      <c r="D56" s="154"/>
      <c r="E56" s="155" t="s">
        <v>96</v>
      </c>
      <c r="F56" s="155"/>
      <c r="G56" s="154"/>
      <c r="H56" s="155" t="s">
        <v>135</v>
      </c>
      <c r="I56" s="155"/>
      <c r="J56" s="154"/>
      <c r="K56" s="155" t="s">
        <v>624</v>
      </c>
      <c r="L56" s="155"/>
      <c r="M56" s="155"/>
      <c r="N56" s="155"/>
      <c r="O56" s="155"/>
      <c r="P56" s="155"/>
    </row>
    <row r="57" spans="1:16" ht="12.75">
      <c r="A57" s="155"/>
      <c r="B57" s="155" t="s">
        <v>53</v>
      </c>
      <c r="C57" s="155"/>
      <c r="D57" s="154"/>
      <c r="E57" s="155" t="s">
        <v>137</v>
      </c>
      <c r="F57" s="155"/>
      <c r="G57" s="154"/>
      <c r="H57" s="155" t="s">
        <v>144</v>
      </c>
      <c r="I57" s="155"/>
      <c r="J57" s="154"/>
      <c r="K57" s="155" t="s">
        <v>625</v>
      </c>
      <c r="L57" s="155"/>
      <c r="M57" s="155"/>
      <c r="N57" s="155"/>
      <c r="O57" s="155"/>
      <c r="P57" s="155"/>
    </row>
    <row r="58" spans="1:16" ht="12.75">
      <c r="A58" s="155"/>
      <c r="B58" s="155" t="s">
        <v>100</v>
      </c>
      <c r="C58" s="155"/>
      <c r="D58" s="154"/>
      <c r="E58" s="155" t="s">
        <v>139</v>
      </c>
      <c r="F58" s="155"/>
      <c r="G58" s="154"/>
      <c r="H58" s="155" t="s">
        <v>148</v>
      </c>
      <c r="I58" s="155"/>
      <c r="J58" s="154"/>
      <c r="K58" s="155" t="s">
        <v>133</v>
      </c>
      <c r="L58" s="155"/>
      <c r="M58" s="155"/>
      <c r="N58" s="155"/>
      <c r="O58" s="155"/>
      <c r="P58" s="155"/>
    </row>
    <row r="59" spans="1:16" ht="12.75">
      <c r="A59" s="155"/>
      <c r="B59" s="155" t="s">
        <v>197</v>
      </c>
      <c r="C59" s="155"/>
      <c r="D59" s="154"/>
      <c r="E59" s="155" t="s">
        <v>153</v>
      </c>
      <c r="F59" s="155"/>
      <c r="G59" s="154"/>
      <c r="H59" s="155" t="s">
        <v>167</v>
      </c>
      <c r="I59" s="155"/>
      <c r="J59" s="154"/>
      <c r="K59" s="159" t="s">
        <v>136</v>
      </c>
      <c r="L59" s="155"/>
      <c r="M59" s="155"/>
      <c r="N59" s="155"/>
      <c r="O59" s="155"/>
      <c r="P59" s="155"/>
    </row>
    <row r="60" spans="1:16" ht="12.75">
      <c r="A60" s="155"/>
      <c r="B60" s="155" t="s">
        <v>244</v>
      </c>
      <c r="C60" s="155"/>
      <c r="D60" s="154"/>
      <c r="E60" s="155" t="s">
        <v>163</v>
      </c>
      <c r="F60" s="155"/>
      <c r="G60" s="154"/>
      <c r="H60" s="155" t="s">
        <v>168</v>
      </c>
      <c r="I60" s="155"/>
      <c r="J60" s="154"/>
      <c r="K60" s="159" t="s">
        <v>626</v>
      </c>
      <c r="L60" s="155"/>
      <c r="M60" s="155"/>
      <c r="N60" s="155"/>
      <c r="O60" s="155"/>
      <c r="P60" s="155"/>
    </row>
    <row r="61" spans="1:16" ht="12.75">
      <c r="A61" s="155"/>
      <c r="B61" s="155"/>
      <c r="C61" s="155"/>
      <c r="D61" s="154"/>
      <c r="E61" s="155" t="s">
        <v>224</v>
      </c>
      <c r="F61" s="155"/>
      <c r="G61" s="154"/>
      <c r="H61" s="155" t="s">
        <v>193</v>
      </c>
      <c r="I61" s="155"/>
      <c r="J61" s="154"/>
      <c r="K61" s="159" t="s">
        <v>173</v>
      </c>
      <c r="L61" s="155"/>
      <c r="M61" s="154"/>
      <c r="N61" s="155"/>
      <c r="O61" s="155"/>
      <c r="P61" s="155"/>
    </row>
    <row r="62" spans="1:16" ht="12.75">
      <c r="A62" s="155"/>
      <c r="B62" s="155"/>
      <c r="C62" s="155"/>
      <c r="D62" s="154"/>
      <c r="E62" s="155"/>
      <c r="F62" s="155"/>
      <c r="G62" s="154"/>
      <c r="H62" s="155" t="s">
        <v>204</v>
      </c>
      <c r="I62" s="155"/>
      <c r="J62" s="154"/>
      <c r="K62" s="159" t="s">
        <v>185</v>
      </c>
      <c r="L62" s="155"/>
      <c r="M62" s="154"/>
      <c r="N62" s="155"/>
      <c r="O62" s="155"/>
      <c r="P62" s="155"/>
    </row>
    <row r="63" spans="1:16" ht="12.75">
      <c r="A63" s="154"/>
      <c r="B63" s="155"/>
      <c r="C63" s="155"/>
      <c r="D63" s="155"/>
      <c r="E63" s="155"/>
      <c r="F63" s="155"/>
      <c r="G63" s="154"/>
      <c r="H63" s="155" t="s">
        <v>207</v>
      </c>
      <c r="I63" s="155"/>
      <c r="J63" s="154"/>
      <c r="K63" s="159" t="s">
        <v>627</v>
      </c>
      <c r="L63" s="155"/>
      <c r="M63" s="154"/>
      <c r="N63" s="155"/>
      <c r="O63" s="155"/>
      <c r="P63" s="155"/>
    </row>
    <row r="64" spans="1:16" ht="12.75">
      <c r="A64" s="154"/>
      <c r="B64" s="155"/>
      <c r="C64" s="155"/>
      <c r="D64" s="155"/>
      <c r="E64" s="155"/>
      <c r="F64" s="155"/>
      <c r="G64" s="154"/>
      <c r="H64" s="155" t="s">
        <v>230</v>
      </c>
      <c r="I64" s="155"/>
      <c r="J64" s="154"/>
      <c r="K64" s="159" t="s">
        <v>628</v>
      </c>
      <c r="L64" s="155"/>
      <c r="M64" s="154"/>
      <c r="N64" s="155"/>
      <c r="O64" s="155"/>
      <c r="P64" s="155"/>
    </row>
    <row r="65" spans="1:16" ht="12.75">
      <c r="A65" s="154"/>
      <c r="B65" s="155"/>
      <c r="C65" s="155"/>
      <c r="D65" s="155"/>
      <c r="E65" s="155"/>
      <c r="F65" s="155"/>
      <c r="G65" s="154"/>
      <c r="H65" s="155"/>
      <c r="I65" s="155"/>
      <c r="J65" s="154"/>
      <c r="K65" s="159" t="s">
        <v>234</v>
      </c>
      <c r="L65" s="155"/>
      <c r="M65" s="154"/>
      <c r="N65" s="155"/>
      <c r="O65" s="155"/>
      <c r="P65" s="155"/>
    </row>
    <row r="66" spans="1:16" ht="12.75">
      <c r="A66" s="154"/>
      <c r="B66" s="155"/>
      <c r="C66" s="155"/>
      <c r="D66" s="155"/>
      <c r="E66" s="155"/>
      <c r="F66" s="155"/>
      <c r="G66" s="154"/>
      <c r="H66" s="155"/>
      <c r="I66" s="155"/>
      <c r="J66" s="154"/>
      <c r="K66" s="159" t="s">
        <v>241</v>
      </c>
      <c r="L66" s="155"/>
      <c r="M66" s="154"/>
      <c r="N66" s="155"/>
      <c r="O66" s="155"/>
      <c r="P66" s="154"/>
    </row>
    <row r="67" spans="1:16" ht="12.75">
      <c r="A67" s="154"/>
      <c r="B67" s="155"/>
      <c r="C67" s="155"/>
      <c r="D67" s="155"/>
      <c r="E67" s="155"/>
      <c r="F67" s="155"/>
      <c r="G67" s="154"/>
      <c r="H67" s="155"/>
      <c r="I67" s="155"/>
      <c r="J67" s="154"/>
      <c r="K67" s="155"/>
      <c r="L67" s="155"/>
      <c r="M67" s="154"/>
      <c r="N67" s="155"/>
      <c r="O67" s="155"/>
      <c r="P67" s="155"/>
    </row>
    <row r="68" spans="1:16" ht="12.75">
      <c r="A68" s="154"/>
      <c r="B68" s="155"/>
      <c r="C68" s="155"/>
      <c r="D68" s="155"/>
      <c r="E68" s="155"/>
      <c r="F68" s="155"/>
      <c r="G68" s="154"/>
      <c r="H68" s="155"/>
      <c r="I68" s="155"/>
      <c r="J68" s="160" t="s">
        <v>629</v>
      </c>
      <c r="K68" s="155"/>
      <c r="L68" s="155"/>
      <c r="M68" s="154"/>
      <c r="N68" s="155"/>
      <c r="O68" s="155"/>
      <c r="P68" s="155"/>
    </row>
  </sheetData>
  <sheetProtection sheet="1" objects="1" scenarios="1" selectLockedCells="1"/>
  <pageMargins left="0.70866141732283461" right="0.70866141732283461" top="0.78740157480314965" bottom="0.78740157480314965" header="0.31496062992125984" footer="0.31496062992125984"/>
  <pageSetup paperSize="9" scale="49"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pageSetUpPr fitToPage="1"/>
  </sheetPr>
  <dimension ref="A1:U51"/>
  <sheetViews>
    <sheetView showGridLines="0" tabSelected="1" zoomScaleNormal="100" zoomScaleSheetLayoutView="75" workbookViewId="0">
      <pane ySplit="10" topLeftCell="A30" activePane="bottomLeft" state="frozen"/>
      <selection pane="bottomLeft" activeCell="R6" sqref="R6:S6"/>
    </sheetView>
  </sheetViews>
  <sheetFormatPr defaultColWidth="5.83203125" defaultRowHeight="9.9499999999999993" customHeight="1"/>
  <cols>
    <col min="1" max="1" width="4.5" style="3" customWidth="1"/>
    <col min="2" max="2" width="15.1640625" style="9" customWidth="1"/>
    <col min="3" max="3" width="5" style="9" customWidth="1"/>
    <col min="4" max="4" width="16.83203125" style="9" customWidth="1"/>
    <col min="5" max="5" width="15.33203125" style="9" customWidth="1"/>
    <col min="6" max="6" width="11" style="9" customWidth="1"/>
    <col min="7" max="7" width="12" style="9" customWidth="1"/>
    <col min="8" max="8" width="10.5" style="9" customWidth="1"/>
    <col min="9" max="9" width="10.83203125" style="3" customWidth="1"/>
    <col min="10" max="10" width="10.33203125" style="10" customWidth="1"/>
    <col min="11" max="11" width="10.33203125" style="4" customWidth="1"/>
    <col min="12" max="12" width="10.33203125" style="10" customWidth="1"/>
    <col min="13" max="13" width="10.33203125" style="4" customWidth="1"/>
    <col min="14" max="14" width="10.33203125" style="10" customWidth="1"/>
    <col min="15" max="15" width="10.33203125" style="4" customWidth="1"/>
    <col min="16" max="16" width="10.33203125" style="10" customWidth="1"/>
    <col min="17" max="17" width="10.33203125" style="4" customWidth="1"/>
    <col min="18" max="18" width="10.33203125" style="11" customWidth="1"/>
    <col min="19" max="19" width="10.33203125" style="2" customWidth="1"/>
    <col min="20" max="20" width="9.5" style="7" customWidth="1"/>
    <col min="21" max="16384" width="5.83203125" style="7"/>
  </cols>
  <sheetData>
    <row r="1" spans="1:21" ht="69.75" customHeight="1">
      <c r="A1" s="208" t="s">
        <v>294</v>
      </c>
      <c r="B1" s="209"/>
      <c r="C1" s="209"/>
      <c r="D1" s="209"/>
      <c r="E1" s="209"/>
      <c r="F1" s="209"/>
      <c r="G1" s="209"/>
      <c r="H1" s="209"/>
      <c r="I1" s="210"/>
      <c r="J1" s="210"/>
      <c r="K1" s="210"/>
      <c r="L1" s="210"/>
      <c r="M1" s="210"/>
      <c r="N1" s="210"/>
      <c r="O1" s="210"/>
      <c r="P1" s="210"/>
      <c r="Q1" s="213"/>
      <c r="R1" s="214"/>
      <c r="S1" s="214"/>
      <c r="U1" s="140" t="s">
        <v>599</v>
      </c>
    </row>
    <row r="2" spans="1:21" ht="11.25">
      <c r="A2" s="6"/>
      <c r="B2" s="172"/>
      <c r="C2" s="172"/>
      <c r="D2" s="172"/>
      <c r="E2" s="172"/>
      <c r="F2" s="172"/>
      <c r="G2" s="172"/>
      <c r="H2" s="172"/>
      <c r="I2" s="6"/>
      <c r="J2" s="6"/>
      <c r="K2" s="6"/>
      <c r="L2" s="6"/>
      <c r="M2" s="6"/>
      <c r="N2" s="6"/>
      <c r="O2" s="6"/>
      <c r="P2" s="6"/>
      <c r="Q2" s="6"/>
      <c r="R2" s="222" t="str">
        <f>"page 1 of "&amp;TEXT(IF(COUNTA('Company 6-10'!$J$12:$S$18)&gt;0,2,1),"0")</f>
        <v>page 1 of 1</v>
      </c>
      <c r="S2" s="222"/>
      <c r="T2" s="139" t="s">
        <v>638</v>
      </c>
    </row>
    <row r="3" spans="1:21" ht="4.5" customHeight="1">
      <c r="A3" s="67"/>
      <c r="B3" s="54"/>
      <c r="C3" s="54"/>
      <c r="D3" s="54"/>
      <c r="E3" s="54"/>
      <c r="F3" s="54"/>
      <c r="G3" s="55"/>
      <c r="H3" s="55"/>
      <c r="I3" s="55"/>
      <c r="J3" s="55"/>
      <c r="K3" s="55"/>
      <c r="L3" s="55"/>
      <c r="M3" s="55"/>
      <c r="N3" s="56"/>
      <c r="O3" s="56"/>
      <c r="P3" s="56"/>
      <c r="Q3" s="56"/>
      <c r="R3" s="57"/>
      <c r="S3" s="175"/>
    </row>
    <row r="4" spans="1:21" ht="11.25" customHeight="1">
      <c r="A4" s="67">
        <f>A2+1</f>
        <v>1</v>
      </c>
      <c r="B4" s="171" t="s">
        <v>4</v>
      </c>
      <c r="C4" s="255" t="s">
        <v>661</v>
      </c>
      <c r="D4" s="255"/>
      <c r="E4" s="255"/>
      <c r="F4" s="255"/>
      <c r="G4" s="255"/>
      <c r="H4" s="251" t="s">
        <v>296</v>
      </c>
      <c r="I4" s="251"/>
      <c r="J4" s="204" t="s">
        <v>658</v>
      </c>
      <c r="K4" s="204"/>
      <c r="L4" s="204"/>
      <c r="M4" s="204"/>
      <c r="N4" s="204"/>
      <c r="O4" s="204"/>
      <c r="P4" s="4"/>
      <c r="Q4" s="17" t="s">
        <v>295</v>
      </c>
      <c r="R4" s="252">
        <v>43961</v>
      </c>
      <c r="S4" s="252"/>
    </row>
    <row r="5" spans="1:21" ht="4.5" customHeight="1">
      <c r="A5" s="67"/>
      <c r="B5" s="58"/>
      <c r="C5" s="58"/>
      <c r="D5" s="58"/>
      <c r="E5" s="58"/>
      <c r="F5" s="58"/>
      <c r="G5" s="59"/>
      <c r="H5" s="59"/>
      <c r="I5" s="59"/>
      <c r="J5" s="204"/>
      <c r="K5" s="204"/>
      <c r="L5" s="204"/>
      <c r="M5" s="204"/>
      <c r="N5" s="204"/>
      <c r="O5" s="204"/>
      <c r="P5" s="60"/>
      <c r="Q5" s="60"/>
      <c r="R5" s="61"/>
      <c r="S5" s="176"/>
    </row>
    <row r="6" spans="1:21" ht="11.25">
      <c r="A6" s="67">
        <f>A4+1</f>
        <v>2</v>
      </c>
      <c r="B6" s="184" t="s">
        <v>630</v>
      </c>
      <c r="C6" s="184"/>
      <c r="D6" s="184"/>
      <c r="E6" s="185" t="s">
        <v>660</v>
      </c>
      <c r="F6" s="185"/>
      <c r="G6" s="185"/>
      <c r="H6" s="18"/>
      <c r="I6" s="18"/>
      <c r="J6" s="204"/>
      <c r="K6" s="204"/>
      <c r="L6" s="204"/>
      <c r="M6" s="204"/>
      <c r="N6" s="204"/>
      <c r="O6" s="204"/>
      <c r="P6" s="2"/>
      <c r="Q6" s="17" t="s">
        <v>5</v>
      </c>
      <c r="R6" s="253" t="s">
        <v>659</v>
      </c>
      <c r="S6" s="254"/>
    </row>
    <row r="7" spans="1:21" ht="4.5" customHeight="1">
      <c r="A7" s="67"/>
      <c r="B7" s="58"/>
      <c r="C7" s="58"/>
      <c r="D7" s="58"/>
      <c r="E7" s="58"/>
      <c r="F7" s="58"/>
      <c r="G7" s="59"/>
      <c r="H7" s="59"/>
      <c r="I7" s="59"/>
      <c r="J7" s="204"/>
      <c r="K7" s="204"/>
      <c r="L7" s="204"/>
      <c r="M7" s="204"/>
      <c r="N7" s="204"/>
      <c r="O7" s="204"/>
      <c r="P7" s="60"/>
      <c r="Q7" s="60"/>
      <c r="R7" s="61"/>
      <c r="S7" s="176"/>
    </row>
    <row r="8" spans="1:21" ht="11.25">
      <c r="A8" s="67">
        <f>A6+1</f>
        <v>3</v>
      </c>
      <c r="B8" s="171" t="s">
        <v>631</v>
      </c>
      <c r="C8" s="255" t="s">
        <v>662</v>
      </c>
      <c r="D8" s="255"/>
      <c r="E8" s="255"/>
      <c r="F8" s="255"/>
      <c r="G8" s="255"/>
      <c r="H8" s="18"/>
      <c r="I8" s="18"/>
      <c r="J8" s="204"/>
      <c r="K8" s="204"/>
      <c r="L8" s="204"/>
      <c r="M8" s="204"/>
      <c r="N8" s="204"/>
      <c r="O8" s="204"/>
      <c r="P8" s="2"/>
      <c r="Q8" s="17" t="s">
        <v>601</v>
      </c>
      <c r="R8" s="253"/>
      <c r="S8" s="254"/>
    </row>
    <row r="9" spans="1:21" ht="4.5" customHeight="1">
      <c r="A9" s="67"/>
      <c r="B9" s="58"/>
      <c r="C9" s="58"/>
      <c r="D9" s="58"/>
      <c r="E9" s="58"/>
      <c r="F9" s="58"/>
      <c r="G9" s="59"/>
      <c r="H9" s="59"/>
      <c r="I9" s="59"/>
      <c r="J9" s="59"/>
      <c r="K9" s="59"/>
      <c r="L9" s="59"/>
      <c r="M9" s="59"/>
      <c r="N9" s="60"/>
      <c r="O9" s="60"/>
      <c r="P9" s="60"/>
      <c r="Q9" s="60"/>
      <c r="R9" s="61"/>
      <c r="S9" s="176"/>
    </row>
    <row r="10" spans="1:21" s="1" customFormat="1" ht="25.5" customHeight="1">
      <c r="A10" s="67">
        <f>A8+1</f>
        <v>4</v>
      </c>
      <c r="B10" s="173"/>
      <c r="C10" s="173"/>
      <c r="D10" s="173"/>
      <c r="E10" s="173"/>
      <c r="F10" s="173"/>
      <c r="G10" s="173"/>
      <c r="H10" s="173"/>
      <c r="I10" s="174"/>
      <c r="J10" s="211" t="s">
        <v>654</v>
      </c>
      <c r="K10" s="212"/>
      <c r="L10" s="211" t="s">
        <v>655</v>
      </c>
      <c r="M10" s="212"/>
      <c r="N10" s="211" t="s">
        <v>656</v>
      </c>
      <c r="O10" s="212"/>
      <c r="P10" s="211" t="s">
        <v>657</v>
      </c>
      <c r="Q10" s="212"/>
      <c r="R10" s="211" t="s">
        <v>298</v>
      </c>
      <c r="S10" s="215"/>
    </row>
    <row r="11" spans="1:21" s="8" customFormat="1" ht="12.75">
      <c r="A11" s="66">
        <f t="shared" ref="A11:A47" si="0">A10+1</f>
        <v>5</v>
      </c>
      <c r="B11" s="106" t="s">
        <v>297</v>
      </c>
      <c r="C11" s="69"/>
      <c r="D11" s="69"/>
      <c r="E11" s="69"/>
      <c r="F11" s="69"/>
      <c r="G11" s="69"/>
      <c r="H11" s="69"/>
      <c r="I11" s="70"/>
      <c r="J11" s="216"/>
      <c r="K11" s="217"/>
      <c r="L11" s="216"/>
      <c r="M11" s="217"/>
      <c r="N11" s="216"/>
      <c r="O11" s="217"/>
      <c r="P11" s="216"/>
      <c r="Q11" s="217"/>
      <c r="R11" s="216"/>
      <c r="S11" s="224"/>
    </row>
    <row r="12" spans="1:21" ht="12" customHeight="1">
      <c r="A12" s="67">
        <f t="shared" si="0"/>
        <v>6</v>
      </c>
      <c r="B12" s="261" t="s">
        <v>634</v>
      </c>
      <c r="C12" s="261"/>
      <c r="D12" s="261"/>
      <c r="E12" s="261"/>
      <c r="F12" s="261"/>
      <c r="G12" s="261"/>
      <c r="H12" s="39"/>
      <c r="I12" s="40"/>
      <c r="J12" s="218"/>
      <c r="K12" s="219"/>
      <c r="L12" s="218"/>
      <c r="M12" s="219"/>
      <c r="N12" s="218"/>
      <c r="O12" s="219"/>
      <c r="P12" s="218"/>
      <c r="Q12" s="219"/>
      <c r="R12" s="218"/>
      <c r="S12" s="223"/>
    </row>
    <row r="13" spans="1:21" ht="12" customHeight="1">
      <c r="A13" s="67">
        <f t="shared" si="0"/>
        <v>7</v>
      </c>
      <c r="B13" s="262" t="s">
        <v>635</v>
      </c>
      <c r="C13" s="262"/>
      <c r="D13" s="262"/>
      <c r="E13" s="262"/>
      <c r="F13" s="262"/>
      <c r="G13" s="262"/>
      <c r="H13" s="41"/>
      <c r="I13" s="42"/>
      <c r="J13" s="201"/>
      <c r="K13" s="202"/>
      <c r="L13" s="201"/>
      <c r="M13" s="202"/>
      <c r="N13" s="201"/>
      <c r="O13" s="202"/>
      <c r="P13" s="201"/>
      <c r="Q13" s="202"/>
      <c r="R13" s="201"/>
      <c r="S13" s="203"/>
    </row>
    <row r="14" spans="1:21" ht="11.25">
      <c r="A14" s="66">
        <f t="shared" si="0"/>
        <v>8</v>
      </c>
      <c r="B14" s="262" t="s">
        <v>636</v>
      </c>
      <c r="C14" s="262"/>
      <c r="D14" s="262"/>
      <c r="E14" s="262"/>
      <c r="F14" s="262"/>
      <c r="G14" s="262"/>
      <c r="H14" s="41"/>
      <c r="I14" s="42"/>
      <c r="J14" s="201"/>
      <c r="K14" s="202"/>
      <c r="L14" s="201"/>
      <c r="M14" s="202"/>
      <c r="N14" s="201"/>
      <c r="O14" s="202"/>
      <c r="P14" s="201"/>
      <c r="Q14" s="202"/>
      <c r="R14" s="201"/>
      <c r="S14" s="203"/>
    </row>
    <row r="15" spans="1:21" ht="12" customHeight="1">
      <c r="A15" s="66">
        <f t="shared" si="0"/>
        <v>9</v>
      </c>
      <c r="B15" s="263" t="s">
        <v>637</v>
      </c>
      <c r="C15" s="263"/>
      <c r="D15" s="263"/>
      <c r="E15" s="263"/>
      <c r="F15" s="263"/>
      <c r="G15" s="263"/>
      <c r="H15" s="43"/>
      <c r="I15" s="42"/>
      <c r="J15" s="201"/>
      <c r="K15" s="202"/>
      <c r="L15" s="201"/>
      <c r="M15" s="202"/>
      <c r="N15" s="201"/>
      <c r="O15" s="202"/>
      <c r="P15" s="201"/>
      <c r="Q15" s="202"/>
      <c r="R15" s="201"/>
      <c r="S15" s="203"/>
    </row>
    <row r="16" spans="1:21" ht="38.25" customHeight="1">
      <c r="A16" s="66">
        <f t="shared" si="0"/>
        <v>10</v>
      </c>
      <c r="B16" s="194" t="s">
        <v>305</v>
      </c>
      <c r="C16" s="194"/>
      <c r="D16" s="194"/>
      <c r="E16" s="194"/>
      <c r="F16" s="194"/>
      <c r="G16" s="46" t="s">
        <v>307</v>
      </c>
      <c r="H16" s="130">
        <v>220000</v>
      </c>
      <c r="I16" s="44" t="s">
        <v>257</v>
      </c>
      <c r="J16" s="201"/>
      <c r="K16" s="202"/>
      <c r="L16" s="201"/>
      <c r="M16" s="202"/>
      <c r="N16" s="201"/>
      <c r="O16" s="202"/>
      <c r="P16" s="201"/>
      <c r="Q16" s="202"/>
      <c r="R16" s="201"/>
      <c r="S16" s="203"/>
    </row>
    <row r="17" spans="1:19" ht="12" customHeight="1">
      <c r="A17" s="66">
        <f t="shared" si="0"/>
        <v>11</v>
      </c>
      <c r="B17" s="196" t="s">
        <v>306</v>
      </c>
      <c r="C17" s="196"/>
      <c r="D17" s="196"/>
      <c r="E17" s="196"/>
      <c r="F17" s="143"/>
      <c r="G17" s="62" t="s">
        <v>307</v>
      </c>
      <c r="H17" s="131">
        <v>6</v>
      </c>
      <c r="I17" s="53" t="s">
        <v>308</v>
      </c>
      <c r="J17" s="220"/>
      <c r="K17" s="221"/>
      <c r="L17" s="220"/>
      <c r="M17" s="221"/>
      <c r="N17" s="220"/>
      <c r="O17" s="221"/>
      <c r="P17" s="220"/>
      <c r="Q17" s="221"/>
      <c r="R17" s="220"/>
      <c r="S17" s="225"/>
    </row>
    <row r="18" spans="1:19" ht="11.25">
      <c r="A18" s="66">
        <f t="shared" si="0"/>
        <v>12</v>
      </c>
      <c r="B18" s="105" t="s">
        <v>632</v>
      </c>
      <c r="C18" s="75"/>
      <c r="D18" s="75"/>
      <c r="E18" s="75"/>
      <c r="F18" s="75"/>
      <c r="G18" s="75"/>
      <c r="H18" s="75"/>
      <c r="I18" s="76"/>
      <c r="J18" s="205"/>
      <c r="K18" s="206"/>
      <c r="L18" s="205"/>
      <c r="M18" s="206"/>
      <c r="N18" s="205"/>
      <c r="O18" s="206"/>
      <c r="P18" s="205"/>
      <c r="Q18" s="206"/>
      <c r="R18" s="205"/>
      <c r="S18" s="207"/>
    </row>
    <row r="19" spans="1:19" s="8" customFormat="1" ht="4.5" customHeight="1">
      <c r="A19" s="71"/>
      <c r="B19" s="45"/>
      <c r="C19" s="45"/>
      <c r="D19" s="45"/>
      <c r="E19" s="45"/>
      <c r="F19" s="45"/>
      <c r="G19" s="45"/>
      <c r="H19" s="45"/>
      <c r="I19" s="77"/>
      <c r="J19" s="229"/>
      <c r="K19" s="230"/>
      <c r="L19" s="229"/>
      <c r="M19" s="230"/>
      <c r="N19" s="229"/>
      <c r="O19" s="230"/>
      <c r="P19" s="229"/>
      <c r="Q19" s="230"/>
      <c r="R19" s="229"/>
      <c r="S19" s="231"/>
    </row>
    <row r="20" spans="1:19" s="8" customFormat="1" ht="12.75">
      <c r="A20" s="66">
        <f>A18+1</f>
        <v>13</v>
      </c>
      <c r="B20" s="106" t="s">
        <v>579</v>
      </c>
      <c r="C20" s="69"/>
      <c r="D20" s="69"/>
      <c r="E20" s="69"/>
      <c r="F20" s="69"/>
      <c r="G20" s="69"/>
      <c r="H20" s="69"/>
      <c r="I20" s="70"/>
      <c r="J20" s="216"/>
      <c r="K20" s="217"/>
      <c r="L20" s="216"/>
      <c r="M20" s="217"/>
      <c r="N20" s="216"/>
      <c r="O20" s="217"/>
      <c r="P20" s="216"/>
      <c r="Q20" s="217"/>
      <c r="R20" s="216"/>
      <c r="S20" s="224"/>
    </row>
    <row r="21" spans="1:19" ht="22.5" customHeight="1">
      <c r="A21" s="67">
        <f t="shared" si="0"/>
        <v>14</v>
      </c>
      <c r="B21" s="195" t="s">
        <v>580</v>
      </c>
      <c r="C21" s="195"/>
      <c r="D21" s="195"/>
      <c r="E21" s="195"/>
      <c r="F21" s="195"/>
      <c r="G21" s="195"/>
      <c r="H21" s="177">
        <v>15000</v>
      </c>
      <c r="I21" s="3" t="s">
        <v>257</v>
      </c>
      <c r="J21" s="232"/>
      <c r="K21" s="233"/>
      <c r="L21" s="232"/>
      <c r="M21" s="233"/>
      <c r="N21" s="232"/>
      <c r="O21" s="233"/>
      <c r="P21" s="232"/>
      <c r="Q21" s="233"/>
      <c r="R21" s="232"/>
      <c r="S21" s="234"/>
    </row>
    <row r="22" spans="1:19" ht="4.5" customHeight="1">
      <c r="A22" s="71"/>
      <c r="B22" s="78"/>
      <c r="C22" s="78"/>
      <c r="D22" s="78"/>
      <c r="E22" s="78"/>
      <c r="F22" s="78"/>
      <c r="G22" s="78"/>
      <c r="H22" s="78"/>
      <c r="I22" s="79"/>
      <c r="J22" s="226"/>
      <c r="K22" s="227"/>
      <c r="L22" s="226"/>
      <c r="M22" s="227"/>
      <c r="N22" s="226"/>
      <c r="O22" s="227"/>
      <c r="P22" s="226"/>
      <c r="Q22" s="227"/>
      <c r="R22" s="226"/>
      <c r="S22" s="228"/>
    </row>
    <row r="23" spans="1:19" ht="12.75">
      <c r="A23" s="66">
        <f>A21+1</f>
        <v>15</v>
      </c>
      <c r="B23" s="117" t="s">
        <v>581</v>
      </c>
      <c r="C23" s="69"/>
      <c r="D23" s="69"/>
      <c r="E23" s="69"/>
      <c r="F23" s="69"/>
      <c r="G23" s="69"/>
      <c r="H23" s="69"/>
      <c r="I23" s="70"/>
      <c r="J23" s="216"/>
      <c r="K23" s="217"/>
      <c r="L23" s="216"/>
      <c r="M23" s="217"/>
      <c r="N23" s="216"/>
      <c r="O23" s="217"/>
      <c r="P23" s="216"/>
      <c r="Q23" s="217"/>
      <c r="R23" s="216"/>
      <c r="S23" s="224"/>
    </row>
    <row r="24" spans="1:19" ht="11.25">
      <c r="A24" s="66">
        <f t="shared" si="0"/>
        <v>16</v>
      </c>
      <c r="B24" s="144" t="s">
        <v>582</v>
      </c>
      <c r="C24" s="145">
        <v>3</v>
      </c>
      <c r="D24" s="247" t="str">
        <f>" reference project"&amp;IF(C24=1,"","s")&amp;" in the technical field"</f>
        <v xml:space="preserve"> reference projects in the technical field</v>
      </c>
      <c r="E24" s="247"/>
      <c r="F24" s="243" t="s">
        <v>663</v>
      </c>
      <c r="G24" s="243"/>
      <c r="H24" s="243"/>
      <c r="I24" s="244"/>
      <c r="J24" s="237"/>
      <c r="K24" s="238"/>
      <c r="L24" s="237"/>
      <c r="M24" s="238"/>
      <c r="N24" s="237"/>
      <c r="O24" s="238"/>
      <c r="P24" s="237"/>
      <c r="Q24" s="238"/>
      <c r="R24" s="237"/>
      <c r="S24" s="241"/>
    </row>
    <row r="25" spans="1:19" ht="11.25">
      <c r="A25" s="66">
        <f t="shared" si="0"/>
        <v>17</v>
      </c>
      <c r="B25" s="146" t="s">
        <v>584</v>
      </c>
      <c r="C25" s="147">
        <v>1</v>
      </c>
      <c r="D25" s="146" t="str">
        <f>" reference project"&amp;IF(C25=1,"","s")</f>
        <v xml:space="preserve"> reference project</v>
      </c>
      <c r="E25" s="248" t="s">
        <v>664</v>
      </c>
      <c r="F25" s="248"/>
      <c r="G25" s="248"/>
      <c r="H25" s="249" t="s">
        <v>586</v>
      </c>
      <c r="I25" s="250"/>
      <c r="J25" s="239"/>
      <c r="K25" s="240"/>
      <c r="L25" s="239"/>
      <c r="M25" s="240"/>
      <c r="N25" s="239"/>
      <c r="O25" s="240"/>
      <c r="P25" s="239"/>
      <c r="Q25" s="240"/>
      <c r="R25" s="239"/>
      <c r="S25" s="242"/>
    </row>
    <row r="26" spans="1:19" ht="11.25">
      <c r="A26" s="66">
        <f t="shared" si="0"/>
        <v>18</v>
      </c>
      <c r="B26" s="235" t="s">
        <v>632</v>
      </c>
      <c r="C26" s="235"/>
      <c r="D26" s="235"/>
      <c r="E26" s="235"/>
      <c r="F26" s="235"/>
      <c r="G26" s="235"/>
      <c r="H26" s="235"/>
      <c r="I26" s="236"/>
      <c r="J26" s="245"/>
      <c r="K26" s="246"/>
      <c r="L26" s="245"/>
      <c r="M26" s="246"/>
      <c r="N26" s="245"/>
      <c r="O26" s="246"/>
      <c r="P26" s="245"/>
      <c r="Q26" s="246"/>
      <c r="R26" s="245"/>
      <c r="S26" s="264"/>
    </row>
    <row r="27" spans="1:19" s="8" customFormat="1" ht="4.5" customHeight="1">
      <c r="A27" s="71"/>
      <c r="B27" s="78"/>
      <c r="C27" s="78"/>
      <c r="D27" s="78"/>
      <c r="E27" s="78"/>
      <c r="F27" s="78"/>
      <c r="G27" s="78"/>
      <c r="H27" s="78"/>
      <c r="I27" s="79"/>
      <c r="J27" s="226"/>
      <c r="K27" s="227"/>
      <c r="L27" s="226"/>
      <c r="M27" s="227"/>
      <c r="N27" s="226"/>
      <c r="O27" s="227"/>
      <c r="P27" s="226"/>
      <c r="Q27" s="227"/>
      <c r="R27" s="226"/>
      <c r="S27" s="228"/>
    </row>
    <row r="28" spans="1:19" ht="13.5" thickBot="1">
      <c r="A28" s="66">
        <f>A26+1</f>
        <v>19</v>
      </c>
      <c r="B28" s="256" t="s">
        <v>633</v>
      </c>
      <c r="C28" s="256"/>
      <c r="D28" s="256"/>
      <c r="E28" s="256"/>
      <c r="F28" s="256"/>
      <c r="G28" s="256"/>
      <c r="H28" s="256"/>
      <c r="I28" s="257"/>
      <c r="J28" s="258"/>
      <c r="K28" s="259"/>
      <c r="L28" s="258"/>
      <c r="M28" s="259"/>
      <c r="N28" s="258"/>
      <c r="O28" s="259"/>
      <c r="P28" s="258"/>
      <c r="Q28" s="259"/>
      <c r="R28" s="258"/>
      <c r="S28" s="260"/>
    </row>
    <row r="29" spans="1:19" s="8" customFormat="1" ht="4.5" customHeight="1">
      <c r="A29" s="71"/>
      <c r="B29" s="137"/>
      <c r="C29" s="137"/>
      <c r="D29" s="137"/>
      <c r="E29" s="137"/>
      <c r="F29" s="137"/>
      <c r="G29" s="137"/>
      <c r="H29" s="137"/>
      <c r="I29" s="138"/>
      <c r="J29" s="198"/>
      <c r="K29" s="199"/>
      <c r="L29" s="198"/>
      <c r="M29" s="199"/>
      <c r="N29" s="198"/>
      <c r="O29" s="199"/>
      <c r="P29" s="198"/>
      <c r="Q29" s="199"/>
      <c r="R29" s="198"/>
      <c r="S29" s="200"/>
    </row>
    <row r="30" spans="1:19" s="8" customFormat="1" ht="12.75">
      <c r="A30" s="66">
        <f>A28+1</f>
        <v>20</v>
      </c>
      <c r="B30" s="118" t="s">
        <v>585</v>
      </c>
      <c r="C30" s="80"/>
      <c r="D30" s="80"/>
      <c r="E30" s="80"/>
      <c r="F30" s="80"/>
      <c r="G30" s="80"/>
      <c r="H30" s="80"/>
      <c r="I30" s="81"/>
      <c r="J30" s="101"/>
      <c r="K30" s="102"/>
      <c r="L30" s="101"/>
      <c r="M30" s="102"/>
      <c r="N30" s="101"/>
      <c r="O30" s="102"/>
      <c r="P30" s="101"/>
      <c r="Q30" s="102"/>
      <c r="R30" s="101"/>
      <c r="S30" s="107"/>
    </row>
    <row r="31" spans="1:19" s="2" customFormat="1" ht="11.25">
      <c r="A31" s="67"/>
      <c r="B31" s="191">
        <v>1</v>
      </c>
      <c r="C31" s="191"/>
      <c r="D31" s="191"/>
      <c r="E31" s="191"/>
      <c r="F31" s="191"/>
      <c r="G31" s="191"/>
      <c r="H31" s="191"/>
      <c r="I31" s="125">
        <v>2</v>
      </c>
      <c r="J31" s="126">
        <v>3</v>
      </c>
      <c r="K31" s="127">
        <v>4</v>
      </c>
      <c r="L31" s="126">
        <v>5</v>
      </c>
      <c r="M31" s="127">
        <v>6</v>
      </c>
      <c r="N31" s="126">
        <v>7</v>
      </c>
      <c r="O31" s="127">
        <v>8</v>
      </c>
      <c r="P31" s="126">
        <v>9</v>
      </c>
      <c r="Q31" s="127">
        <v>10</v>
      </c>
      <c r="R31" s="128">
        <v>11</v>
      </c>
      <c r="S31" s="129">
        <v>12</v>
      </c>
    </row>
    <row r="32" spans="1:19" s="2" customFormat="1" ht="11.25">
      <c r="A32" s="67">
        <f>A30+1</f>
        <v>21</v>
      </c>
      <c r="B32" s="192" t="s">
        <v>587</v>
      </c>
      <c r="C32" s="193"/>
      <c r="D32" s="193"/>
      <c r="E32" s="193"/>
      <c r="F32" s="193"/>
      <c r="G32" s="193"/>
      <c r="H32" s="193"/>
      <c r="I32" s="63" t="s">
        <v>588</v>
      </c>
      <c r="J32" s="13" t="s">
        <v>303</v>
      </c>
      <c r="K32" s="14" t="s">
        <v>304</v>
      </c>
      <c r="L32" s="15" t="s">
        <v>303</v>
      </c>
      <c r="M32" s="16" t="s">
        <v>304</v>
      </c>
      <c r="N32" s="15" t="s">
        <v>303</v>
      </c>
      <c r="O32" s="16" t="s">
        <v>304</v>
      </c>
      <c r="P32" s="15" t="s">
        <v>303</v>
      </c>
      <c r="Q32" s="16" t="s">
        <v>304</v>
      </c>
      <c r="R32" s="12" t="s">
        <v>303</v>
      </c>
      <c r="S32" s="5" t="s">
        <v>304</v>
      </c>
    </row>
    <row r="33" spans="1:19" s="2" customFormat="1" ht="11.25">
      <c r="A33" s="67"/>
      <c r="B33" s="23"/>
      <c r="C33" s="23"/>
      <c r="D33" s="23"/>
      <c r="E33" s="141"/>
      <c r="F33" s="142"/>
      <c r="G33" s="23"/>
      <c r="H33" s="23"/>
      <c r="I33" s="63" t="s">
        <v>1</v>
      </c>
      <c r="J33" s="82" t="s">
        <v>2</v>
      </c>
      <c r="K33" s="16" t="s">
        <v>3</v>
      </c>
      <c r="L33" s="82" t="s">
        <v>2</v>
      </c>
      <c r="M33" s="16" t="s">
        <v>290</v>
      </c>
      <c r="N33" s="82" t="s">
        <v>2</v>
      </c>
      <c r="O33" s="16" t="s">
        <v>291</v>
      </c>
      <c r="P33" s="82" t="s">
        <v>2</v>
      </c>
      <c r="Q33" s="16" t="s">
        <v>292</v>
      </c>
      <c r="R33" s="83" t="s">
        <v>2</v>
      </c>
      <c r="S33" s="5" t="s">
        <v>293</v>
      </c>
    </row>
    <row r="34" spans="1:19" s="8" customFormat="1" ht="11.25">
      <c r="A34" s="66">
        <f>A32+1</f>
        <v>22</v>
      </c>
      <c r="B34" s="119" t="s">
        <v>589</v>
      </c>
      <c r="C34" s="84"/>
      <c r="D34" s="84"/>
      <c r="E34" s="84"/>
      <c r="F34" s="84"/>
      <c r="G34" s="84"/>
      <c r="H34" s="84"/>
      <c r="I34" s="85" t="s">
        <v>0</v>
      </c>
      <c r="J34" s="86"/>
      <c r="K34" s="87"/>
      <c r="L34" s="86"/>
      <c r="M34" s="87"/>
      <c r="N34" s="86"/>
      <c r="O34" s="87"/>
      <c r="P34" s="86"/>
      <c r="Q34" s="87"/>
      <c r="R34" s="86"/>
      <c r="S34" s="108"/>
    </row>
    <row r="35" spans="1:19" ht="11.25">
      <c r="A35" s="68">
        <f t="shared" si="0"/>
        <v>23</v>
      </c>
      <c r="B35" s="47" t="s">
        <v>590</v>
      </c>
      <c r="C35" s="47"/>
      <c r="D35" s="47"/>
      <c r="E35" s="47"/>
      <c r="F35" s="47"/>
      <c r="G35" s="47"/>
      <c r="H35" s="48"/>
      <c r="I35" s="64"/>
      <c r="J35" s="49"/>
      <c r="K35" s="50">
        <f t="shared" ref="K35:M36" si="1">J35*$I35</f>
        <v>0</v>
      </c>
      <c r="L35" s="49"/>
      <c r="M35" s="50">
        <f t="shared" si="1"/>
        <v>0</v>
      </c>
      <c r="N35" s="49"/>
      <c r="O35" s="50">
        <f t="shared" ref="O35:O36" si="2">N35*$I35</f>
        <v>0</v>
      </c>
      <c r="P35" s="49"/>
      <c r="Q35" s="50">
        <f t="shared" ref="Q35:Q36" si="3">P35*$I35</f>
        <v>0</v>
      </c>
      <c r="R35" s="49"/>
      <c r="S35" s="109">
        <f t="shared" ref="S35:S36" si="4">R35*$I35</f>
        <v>0</v>
      </c>
    </row>
    <row r="36" spans="1:19" ht="11.25">
      <c r="A36" s="67">
        <f t="shared" si="0"/>
        <v>24</v>
      </c>
      <c r="B36" s="189" t="s">
        <v>260</v>
      </c>
      <c r="C36" s="189"/>
      <c r="D36" s="189"/>
      <c r="E36" s="189"/>
      <c r="F36" s="189"/>
      <c r="G36" s="189"/>
      <c r="H36" s="189"/>
      <c r="I36" s="65"/>
      <c r="J36" s="51"/>
      <c r="K36" s="52">
        <f t="shared" si="1"/>
        <v>0</v>
      </c>
      <c r="L36" s="51"/>
      <c r="M36" s="52">
        <f t="shared" si="1"/>
        <v>0</v>
      </c>
      <c r="N36" s="51"/>
      <c r="O36" s="52">
        <f t="shared" si="2"/>
        <v>0</v>
      </c>
      <c r="P36" s="51"/>
      <c r="Q36" s="52">
        <f t="shared" si="3"/>
        <v>0</v>
      </c>
      <c r="R36" s="51"/>
      <c r="S36" s="110">
        <f t="shared" si="4"/>
        <v>0</v>
      </c>
    </row>
    <row r="37" spans="1:19" ht="11.25">
      <c r="A37" s="67">
        <f t="shared" si="0"/>
        <v>25</v>
      </c>
      <c r="B37" s="189" t="s">
        <v>261</v>
      </c>
      <c r="C37" s="189"/>
      <c r="D37" s="189"/>
      <c r="E37" s="189"/>
      <c r="F37" s="189"/>
      <c r="G37" s="189"/>
      <c r="H37" s="189"/>
      <c r="I37" s="65"/>
      <c r="J37" s="51"/>
      <c r="K37" s="52">
        <f t="shared" ref="K37:K40" si="5">J37*$I37</f>
        <v>0</v>
      </c>
      <c r="L37" s="51"/>
      <c r="M37" s="52">
        <f t="shared" ref="M37:M40" si="6">L37*$I37</f>
        <v>0</v>
      </c>
      <c r="N37" s="51"/>
      <c r="O37" s="52">
        <f t="shared" ref="O37:O40" si="7">N37*$I37</f>
        <v>0</v>
      </c>
      <c r="P37" s="51"/>
      <c r="Q37" s="52">
        <f t="shared" ref="Q37:Q40" si="8">P37*$I37</f>
        <v>0</v>
      </c>
      <c r="R37" s="51"/>
      <c r="S37" s="110">
        <f t="shared" ref="S37:S40" si="9">R37*$I37</f>
        <v>0</v>
      </c>
    </row>
    <row r="38" spans="1:19" ht="11.25">
      <c r="A38" s="67">
        <f t="shared" si="0"/>
        <v>26</v>
      </c>
      <c r="B38" s="189" t="s">
        <v>262</v>
      </c>
      <c r="C38" s="189"/>
      <c r="D38" s="189"/>
      <c r="E38" s="189"/>
      <c r="F38" s="189"/>
      <c r="G38" s="189"/>
      <c r="H38" s="189"/>
      <c r="I38" s="65"/>
      <c r="J38" s="51"/>
      <c r="K38" s="52">
        <f t="shared" si="5"/>
        <v>0</v>
      </c>
      <c r="L38" s="51"/>
      <c r="M38" s="52">
        <f t="shared" si="6"/>
        <v>0</v>
      </c>
      <c r="N38" s="51"/>
      <c r="O38" s="52">
        <f t="shared" si="7"/>
        <v>0</v>
      </c>
      <c r="P38" s="51"/>
      <c r="Q38" s="52">
        <f t="shared" si="8"/>
        <v>0</v>
      </c>
      <c r="R38" s="51"/>
      <c r="S38" s="110">
        <f t="shared" si="9"/>
        <v>0</v>
      </c>
    </row>
    <row r="39" spans="1:19" ht="11.25">
      <c r="A39" s="67">
        <f t="shared" si="0"/>
        <v>27</v>
      </c>
      <c r="B39" s="189" t="s">
        <v>263</v>
      </c>
      <c r="C39" s="189"/>
      <c r="D39" s="189"/>
      <c r="E39" s="189"/>
      <c r="F39" s="189"/>
      <c r="G39" s="189"/>
      <c r="H39" s="189"/>
      <c r="I39" s="65"/>
      <c r="J39" s="51"/>
      <c r="K39" s="52">
        <f t="shared" si="5"/>
        <v>0</v>
      </c>
      <c r="L39" s="51"/>
      <c r="M39" s="52">
        <f t="shared" si="6"/>
        <v>0</v>
      </c>
      <c r="N39" s="51"/>
      <c r="O39" s="52">
        <f t="shared" si="7"/>
        <v>0</v>
      </c>
      <c r="P39" s="51"/>
      <c r="Q39" s="52">
        <f t="shared" si="8"/>
        <v>0</v>
      </c>
      <c r="R39" s="51"/>
      <c r="S39" s="110">
        <f t="shared" si="9"/>
        <v>0</v>
      </c>
    </row>
    <row r="40" spans="1:19" ht="11.25">
      <c r="A40" s="67">
        <f t="shared" si="0"/>
        <v>28</v>
      </c>
      <c r="B40" s="190" t="s">
        <v>264</v>
      </c>
      <c r="C40" s="190"/>
      <c r="D40" s="190"/>
      <c r="E40" s="190"/>
      <c r="F40" s="190"/>
      <c r="G40" s="190"/>
      <c r="H40" s="190"/>
      <c r="I40" s="88"/>
      <c r="J40" s="89"/>
      <c r="K40" s="90">
        <f t="shared" si="5"/>
        <v>0</v>
      </c>
      <c r="L40" s="89"/>
      <c r="M40" s="90">
        <f t="shared" si="6"/>
        <v>0</v>
      </c>
      <c r="N40" s="89"/>
      <c r="O40" s="90">
        <f t="shared" si="7"/>
        <v>0</v>
      </c>
      <c r="P40" s="89"/>
      <c r="Q40" s="90">
        <f t="shared" si="8"/>
        <v>0</v>
      </c>
      <c r="R40" s="89"/>
      <c r="S40" s="111">
        <f t="shared" si="9"/>
        <v>0</v>
      </c>
    </row>
    <row r="41" spans="1:19" s="8" customFormat="1" ht="11.25">
      <c r="A41" s="72">
        <f t="shared" si="0"/>
        <v>29</v>
      </c>
      <c r="B41" s="112" t="s">
        <v>591</v>
      </c>
      <c r="C41" s="95"/>
      <c r="D41" s="95"/>
      <c r="E41" s="95"/>
      <c r="F41" s="95"/>
      <c r="G41" s="95"/>
      <c r="H41" s="95"/>
      <c r="I41" s="96">
        <f>SUM(I34:I40)</f>
        <v>0</v>
      </c>
      <c r="J41" s="103"/>
      <c r="K41" s="104">
        <f>SUM(K34:K40)</f>
        <v>0</v>
      </c>
      <c r="L41" s="103"/>
      <c r="M41" s="104">
        <f t="shared" ref="M41" si="10">SUM(M34:M40)</f>
        <v>0</v>
      </c>
      <c r="N41" s="103"/>
      <c r="O41" s="104">
        <f t="shared" ref="O41" si="11">SUM(O34:O40)</f>
        <v>0</v>
      </c>
      <c r="P41" s="103"/>
      <c r="Q41" s="104">
        <f t="shared" ref="Q41" si="12">SUM(Q34:Q40)</f>
        <v>0</v>
      </c>
      <c r="R41" s="103"/>
      <c r="S41" s="113">
        <f t="shared" ref="S41" si="13">SUM(S34:S40)</f>
        <v>0</v>
      </c>
    </row>
    <row r="42" spans="1:19" s="8" customFormat="1" ht="11.25">
      <c r="A42" s="66">
        <f t="shared" si="0"/>
        <v>30</v>
      </c>
      <c r="B42" s="120" t="s">
        <v>592</v>
      </c>
      <c r="C42" s="91"/>
      <c r="D42" s="91"/>
      <c r="E42" s="91"/>
      <c r="F42" s="91"/>
      <c r="G42" s="91"/>
      <c r="H42" s="91"/>
      <c r="I42" s="92"/>
      <c r="J42" s="93"/>
      <c r="K42" s="94"/>
      <c r="L42" s="93"/>
      <c r="M42" s="94"/>
      <c r="N42" s="93"/>
      <c r="O42" s="94"/>
      <c r="P42" s="93"/>
      <c r="Q42" s="94"/>
      <c r="R42" s="93"/>
      <c r="S42" s="114"/>
    </row>
    <row r="43" spans="1:19" s="8" customFormat="1" ht="11.25">
      <c r="A43" s="73">
        <f t="shared" si="0"/>
        <v>31</v>
      </c>
      <c r="B43" s="115" t="s">
        <v>593</v>
      </c>
      <c r="C43" s="115"/>
      <c r="D43" s="187" t="s">
        <v>583</v>
      </c>
      <c r="E43" s="187"/>
      <c r="F43" s="187"/>
      <c r="G43" s="187"/>
      <c r="H43" s="188"/>
      <c r="I43" s="97"/>
      <c r="J43" s="98"/>
      <c r="K43" s="99">
        <f>J43*$I43</f>
        <v>0</v>
      </c>
      <c r="L43" s="98"/>
      <c r="M43" s="99">
        <f>L43*$I43</f>
        <v>0</v>
      </c>
      <c r="N43" s="98"/>
      <c r="O43" s="99">
        <f>N43*$I43</f>
        <v>0</v>
      </c>
      <c r="P43" s="98"/>
      <c r="Q43" s="99">
        <f>P43*$I43</f>
        <v>0</v>
      </c>
      <c r="R43" s="98"/>
      <c r="S43" s="116">
        <f>R43*$I43</f>
        <v>0</v>
      </c>
    </row>
    <row r="44" spans="1:19" s="8" customFormat="1" ht="11.25">
      <c r="A44" s="66">
        <f t="shared" si="0"/>
        <v>32</v>
      </c>
      <c r="B44" s="120" t="s">
        <v>594</v>
      </c>
      <c r="C44" s="91"/>
      <c r="D44" s="91"/>
      <c r="E44" s="91"/>
      <c r="F44" s="91"/>
      <c r="G44" s="91"/>
      <c r="H44" s="91"/>
      <c r="I44" s="92"/>
      <c r="J44" s="93"/>
      <c r="K44" s="94"/>
      <c r="L44" s="93"/>
      <c r="M44" s="94"/>
      <c r="N44" s="93"/>
      <c r="O44" s="94"/>
      <c r="P44" s="93"/>
      <c r="Q44" s="94"/>
      <c r="R44" s="93"/>
      <c r="S44" s="114"/>
    </row>
    <row r="45" spans="1:19" s="8" customFormat="1" ht="11.25">
      <c r="A45" s="73">
        <f t="shared" si="0"/>
        <v>33</v>
      </c>
      <c r="B45" s="3" t="s">
        <v>595</v>
      </c>
      <c r="C45" s="7"/>
      <c r="D45" s="7"/>
      <c r="E45" s="7"/>
      <c r="F45" s="7"/>
      <c r="G45" s="7"/>
      <c r="H45" s="7"/>
      <c r="I45" s="100"/>
      <c r="J45" s="19"/>
      <c r="K45" s="20">
        <f>J45*$I45</f>
        <v>0</v>
      </c>
      <c r="L45" s="19"/>
      <c r="M45" s="20">
        <f>L45*$I45</f>
        <v>0</v>
      </c>
      <c r="N45" s="19"/>
      <c r="O45" s="20">
        <f>N45*$I45</f>
        <v>0</v>
      </c>
      <c r="P45" s="19"/>
      <c r="Q45" s="20">
        <f>P45*$I45</f>
        <v>0</v>
      </c>
      <c r="R45" s="19"/>
      <c r="S45" s="21">
        <f>R45*$I45</f>
        <v>0</v>
      </c>
    </row>
    <row r="46" spans="1:19" s="8" customFormat="1" ht="12.75">
      <c r="A46" s="72">
        <f t="shared" si="0"/>
        <v>34</v>
      </c>
      <c r="B46" s="150" t="s">
        <v>596</v>
      </c>
      <c r="C46" s="95"/>
      <c r="D46" s="95"/>
      <c r="E46" s="95"/>
      <c r="F46" s="95"/>
      <c r="G46" s="95"/>
      <c r="H46" s="95"/>
      <c r="I46" s="121">
        <f>I41+I43+I45</f>
        <v>0</v>
      </c>
      <c r="J46" s="122"/>
      <c r="K46" s="123">
        <f>SUM(K41:K45)</f>
        <v>0</v>
      </c>
      <c r="L46" s="122"/>
      <c r="M46" s="123">
        <f t="shared" ref="M46" si="14">SUM(M41:M45)</f>
        <v>0</v>
      </c>
      <c r="N46" s="122"/>
      <c r="O46" s="123">
        <f t="shared" ref="O46" si="15">SUM(O41:O45)</f>
        <v>0</v>
      </c>
      <c r="P46" s="122"/>
      <c r="Q46" s="123">
        <f t="shared" ref="Q46" si="16">SUM(Q41:Q45)</f>
        <v>0</v>
      </c>
      <c r="R46" s="122"/>
      <c r="S46" s="124">
        <f t="shared" ref="S46" si="17">SUM(S41:S45)</f>
        <v>0</v>
      </c>
    </row>
    <row r="47" spans="1:19" ht="13.5" thickBot="1">
      <c r="A47" s="74">
        <f t="shared" si="0"/>
        <v>35</v>
      </c>
      <c r="B47" s="148" t="s">
        <v>597</v>
      </c>
      <c r="C47" s="148"/>
      <c r="D47" s="148"/>
      <c r="E47" s="148"/>
      <c r="F47" s="148"/>
      <c r="G47" s="148"/>
      <c r="H47" s="149"/>
      <c r="I47" s="132"/>
      <c r="J47" s="133"/>
      <c r="K47" s="134" t="s">
        <v>0</v>
      </c>
      <c r="L47" s="133"/>
      <c r="M47" s="134" t="s">
        <v>0</v>
      </c>
      <c r="N47" s="133"/>
      <c r="O47" s="134" t="s">
        <v>0</v>
      </c>
      <c r="P47" s="133"/>
      <c r="Q47" s="134" t="s">
        <v>0</v>
      </c>
      <c r="R47" s="135"/>
      <c r="S47" s="136" t="s">
        <v>0</v>
      </c>
    </row>
    <row r="48" spans="1:19" ht="11.25"/>
    <row r="49" spans="1:19" ht="22.5" customHeight="1">
      <c r="B49" s="197" t="s">
        <v>598</v>
      </c>
      <c r="C49" s="197"/>
      <c r="D49" s="197"/>
      <c r="E49" s="197"/>
      <c r="F49" s="197"/>
      <c r="G49" s="197"/>
      <c r="H49" s="197"/>
      <c r="I49" s="197"/>
      <c r="J49" s="197"/>
      <c r="K49" s="197"/>
      <c r="L49" s="197"/>
      <c r="M49" s="197"/>
      <c r="N49" s="197"/>
      <c r="O49" s="197"/>
      <c r="P49" s="197"/>
      <c r="Q49" s="197"/>
      <c r="R49" s="197"/>
      <c r="S49" s="197"/>
    </row>
    <row r="50" spans="1:19" ht="21" customHeight="1">
      <c r="A50" s="24"/>
      <c r="B50" s="25"/>
      <c r="C50" s="25"/>
      <c r="D50" s="161" t="s">
        <v>639</v>
      </c>
      <c r="E50" s="161"/>
      <c r="F50" s="161"/>
      <c r="G50" s="161"/>
      <c r="H50" s="161"/>
      <c r="M50" s="162" t="s">
        <v>640</v>
      </c>
      <c r="R50" s="10"/>
      <c r="S50" s="4"/>
    </row>
    <row r="51" spans="1:19" ht="12" customHeight="1">
      <c r="D51" s="163"/>
      <c r="E51" s="163"/>
      <c r="F51" s="186" t="s">
        <v>602</v>
      </c>
      <c r="G51" s="186"/>
      <c r="H51" s="164"/>
      <c r="I51" s="165"/>
      <c r="P51" s="186" t="s">
        <v>602</v>
      </c>
      <c r="Q51" s="186"/>
      <c r="R51" s="164"/>
      <c r="S51" s="165"/>
    </row>
  </sheetData>
  <sheetProtection sheet="1" objects="1" scenarios="1" selectLockedCells="1"/>
  <mergeCells count="131">
    <mergeCell ref="H4:I4"/>
    <mergeCell ref="R4:S4"/>
    <mergeCell ref="R6:S6"/>
    <mergeCell ref="R8:S8"/>
    <mergeCell ref="C4:G4"/>
    <mergeCell ref="C8:G8"/>
    <mergeCell ref="B28:I28"/>
    <mergeCell ref="J28:K28"/>
    <mergeCell ref="L28:M28"/>
    <mergeCell ref="N28:O28"/>
    <mergeCell ref="P28:Q28"/>
    <mergeCell ref="R28:S28"/>
    <mergeCell ref="B12:G12"/>
    <mergeCell ref="B13:G13"/>
    <mergeCell ref="B14:G14"/>
    <mergeCell ref="B15:G15"/>
    <mergeCell ref="J26:K26"/>
    <mergeCell ref="P26:Q26"/>
    <mergeCell ref="R26:S26"/>
    <mergeCell ref="J27:K27"/>
    <mergeCell ref="L27:M27"/>
    <mergeCell ref="N27:O27"/>
    <mergeCell ref="P27:Q27"/>
    <mergeCell ref="R27:S27"/>
    <mergeCell ref="B26:I26"/>
    <mergeCell ref="J23:K23"/>
    <mergeCell ref="L23:M23"/>
    <mergeCell ref="N23:O23"/>
    <mergeCell ref="P23:Q23"/>
    <mergeCell ref="R23:S23"/>
    <mergeCell ref="J24:K25"/>
    <mergeCell ref="L24:M25"/>
    <mergeCell ref="N24:O25"/>
    <mergeCell ref="P24:Q25"/>
    <mergeCell ref="R24:S25"/>
    <mergeCell ref="F24:I24"/>
    <mergeCell ref="L26:M26"/>
    <mergeCell ref="N26:O26"/>
    <mergeCell ref="D24:E24"/>
    <mergeCell ref="E25:G25"/>
    <mergeCell ref="H25:I25"/>
    <mergeCell ref="J20:K20"/>
    <mergeCell ref="L20:M20"/>
    <mergeCell ref="N20:O20"/>
    <mergeCell ref="P20:Q20"/>
    <mergeCell ref="R20:S20"/>
    <mergeCell ref="J19:K19"/>
    <mergeCell ref="P21:Q21"/>
    <mergeCell ref="R21:S21"/>
    <mergeCell ref="J22:K22"/>
    <mergeCell ref="L22:M22"/>
    <mergeCell ref="J21:K21"/>
    <mergeCell ref="L21:M21"/>
    <mergeCell ref="N21:O21"/>
    <mergeCell ref="N22:O22"/>
    <mergeCell ref="L16:M16"/>
    <mergeCell ref="N16:O16"/>
    <mergeCell ref="P16:Q16"/>
    <mergeCell ref="R16:S16"/>
    <mergeCell ref="L17:M17"/>
    <mergeCell ref="P17:Q17"/>
    <mergeCell ref="R17:S17"/>
    <mergeCell ref="P22:Q22"/>
    <mergeCell ref="R22:S22"/>
    <mergeCell ref="L19:M19"/>
    <mergeCell ref="N19:O19"/>
    <mergeCell ref="P19:Q19"/>
    <mergeCell ref="R19:S19"/>
    <mergeCell ref="N17:O17"/>
    <mergeCell ref="L18:M18"/>
    <mergeCell ref="N18:O18"/>
    <mergeCell ref="L11:M11"/>
    <mergeCell ref="N11:O11"/>
    <mergeCell ref="P11:Q11"/>
    <mergeCell ref="R11:S11"/>
    <mergeCell ref="L14:M14"/>
    <mergeCell ref="N14:O14"/>
    <mergeCell ref="P14:Q14"/>
    <mergeCell ref="R14:S14"/>
    <mergeCell ref="L15:M15"/>
    <mergeCell ref="N15:O15"/>
    <mergeCell ref="P15:Q15"/>
    <mergeCell ref="R15:S15"/>
    <mergeCell ref="A1:P1"/>
    <mergeCell ref="L10:M10"/>
    <mergeCell ref="N10:O10"/>
    <mergeCell ref="P10:Q10"/>
    <mergeCell ref="Q1:S1"/>
    <mergeCell ref="R10:S10"/>
    <mergeCell ref="J10:K10"/>
    <mergeCell ref="B36:H36"/>
    <mergeCell ref="B37:H37"/>
    <mergeCell ref="J11:K11"/>
    <mergeCell ref="J12:K12"/>
    <mergeCell ref="J13:K13"/>
    <mergeCell ref="J14:K14"/>
    <mergeCell ref="J15:K15"/>
    <mergeCell ref="J16:K16"/>
    <mergeCell ref="J17:K17"/>
    <mergeCell ref="J18:K18"/>
    <mergeCell ref="R2:S2"/>
    <mergeCell ref="L12:M12"/>
    <mergeCell ref="N12:O12"/>
    <mergeCell ref="P12:Q12"/>
    <mergeCell ref="R12:S12"/>
    <mergeCell ref="L13:M13"/>
    <mergeCell ref="N13:O13"/>
    <mergeCell ref="B6:D6"/>
    <mergeCell ref="E6:G6"/>
    <mergeCell ref="F51:G51"/>
    <mergeCell ref="D43:H43"/>
    <mergeCell ref="B38:H38"/>
    <mergeCell ref="B39:H39"/>
    <mergeCell ref="B40:H40"/>
    <mergeCell ref="B31:H31"/>
    <mergeCell ref="B32:H32"/>
    <mergeCell ref="B16:F16"/>
    <mergeCell ref="B21:G21"/>
    <mergeCell ref="B17:E17"/>
    <mergeCell ref="B49:S49"/>
    <mergeCell ref="J29:K29"/>
    <mergeCell ref="L29:M29"/>
    <mergeCell ref="N29:O29"/>
    <mergeCell ref="P29:Q29"/>
    <mergeCell ref="R29:S29"/>
    <mergeCell ref="P51:Q51"/>
    <mergeCell ref="P13:Q13"/>
    <mergeCell ref="R13:S13"/>
    <mergeCell ref="J4:O8"/>
    <mergeCell ref="P18:Q18"/>
    <mergeCell ref="R18:S18"/>
  </mergeCells>
  <phoneticPr fontId="1" type="noConversion"/>
  <conditionalFormatting sqref="I46">
    <cfRule type="cellIs" dxfId="1" priority="1" operator="notEqual">
      <formula>100</formula>
    </cfRule>
  </conditionalFormatting>
  <dataValidations count="6">
    <dataValidation type="whole" errorStyle="warning" allowBlank="1" showInputMessage="1" showErrorMessage="1" sqref="I35:I40 I43 I45" xr:uid="{00000000-0002-0000-0200-000000000000}">
      <formula1>0</formula1>
      <formula2>100</formula2>
    </dataValidation>
    <dataValidation type="decimal" allowBlank="1" showInputMessage="1" showErrorMessage="1" error="Max. 10 Punkte" sqref="R35:R40 P35:P40 N35:N40 L35:L40 J35:J40" xr:uid="{00000000-0002-0000-0200-000001000000}">
      <formula1>0</formula1>
      <formula2>10</formula2>
    </dataValidation>
    <dataValidation type="list" allowBlank="1" showInputMessage="1" showErrorMessage="1" sqref="J12:S15 R24 L24 N24 P24 J24" xr:uid="{00000000-0002-0000-0200-000002000000}">
      <formula1>Auswahl_ja_nein</formula1>
    </dataValidation>
    <dataValidation type="list" allowBlank="1" showInputMessage="1" showErrorMessage="1" sqref="J18:S18 J26:S26 J28:S28" xr:uid="{00000000-0002-0000-0200-000003000000}">
      <formula1>geeignet_ungeeignet</formula1>
    </dataValidation>
    <dataValidation type="list" allowBlank="1" showInputMessage="1" sqref="E25:F25 D43" xr:uid="{00000000-0002-0000-0200-000004000000}">
      <formula1>Länder_und_Regionen</formula1>
    </dataValidation>
    <dataValidation type="list" allowBlank="1" showInputMessage="1" showErrorMessage="1" sqref="C24:C25" xr:uid="{00000000-0002-0000-0200-000005000000}">
      <formula1>Mindestzahl</formula1>
    </dataValidation>
  </dataValidations>
  <pageMargins left="0.39370078740157483" right="0.39370078740157483" top="0.39370078740157483" bottom="0.31496062992125984" header="0" footer="0.19685039370078741"/>
  <pageSetup paperSize="9" scale="84" orientation="landscape" cellComments="asDisplayed" r:id="rId1"/>
  <headerFooter>
    <oddFooter>&amp;L&amp;7Form 31-1-3-en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ransitionEntry="1" codeName="Tabelle4">
    <pageSetUpPr fitToPage="1"/>
  </sheetPr>
  <dimension ref="A1:U51"/>
  <sheetViews>
    <sheetView showGridLines="0" zoomScaleNormal="100" zoomScaleSheetLayoutView="75" workbookViewId="0">
      <pane ySplit="10" topLeftCell="A20" activePane="bottomLeft" state="frozen"/>
      <selection pane="bottomLeft" activeCell="J28" sqref="J28:K28"/>
    </sheetView>
  </sheetViews>
  <sheetFormatPr defaultColWidth="5.83203125" defaultRowHeight="9.9499999999999993" customHeight="1"/>
  <cols>
    <col min="1" max="1" width="4.5" style="3" customWidth="1"/>
    <col min="2" max="2" width="15.1640625" style="9" customWidth="1"/>
    <col min="3" max="3" width="5" style="9" customWidth="1"/>
    <col min="4" max="4" width="16.83203125" style="9" customWidth="1"/>
    <col min="5" max="5" width="15.33203125" style="9" customWidth="1"/>
    <col min="6" max="6" width="11" style="9" customWidth="1"/>
    <col min="7" max="7" width="12" style="9" customWidth="1"/>
    <col min="8" max="8" width="10.5" style="9" customWidth="1"/>
    <col min="9" max="9" width="10.83203125" style="3" customWidth="1"/>
    <col min="10" max="10" width="10.33203125" style="10" customWidth="1"/>
    <col min="11" max="11" width="10.33203125" style="4" customWidth="1"/>
    <col min="12" max="12" width="10.33203125" style="10" customWidth="1"/>
    <col min="13" max="13" width="10.33203125" style="4" customWidth="1"/>
    <col min="14" max="14" width="10.33203125" style="10" customWidth="1"/>
    <col min="15" max="15" width="10.33203125" style="4" customWidth="1"/>
    <col min="16" max="16" width="10.33203125" style="10" customWidth="1"/>
    <col min="17" max="17" width="10.33203125" style="4" customWidth="1"/>
    <col min="18" max="18" width="10.33203125" style="11" customWidth="1"/>
    <col min="19" max="19" width="10.33203125" style="2" customWidth="1"/>
    <col min="20" max="20" width="9.5" style="7" customWidth="1"/>
    <col min="21" max="16384" width="5.83203125" style="7"/>
  </cols>
  <sheetData>
    <row r="1" spans="1:21" ht="69.75" customHeight="1">
      <c r="A1" s="208" t="s">
        <v>294</v>
      </c>
      <c r="B1" s="209"/>
      <c r="C1" s="209"/>
      <c r="D1" s="209"/>
      <c r="E1" s="209"/>
      <c r="F1" s="209"/>
      <c r="G1" s="209"/>
      <c r="H1" s="209"/>
      <c r="I1" s="210"/>
      <c r="J1" s="210"/>
      <c r="K1" s="210"/>
      <c r="L1" s="210"/>
      <c r="M1" s="210"/>
      <c r="N1" s="210"/>
      <c r="O1" s="210"/>
      <c r="P1" s="210"/>
      <c r="Q1" s="213"/>
      <c r="R1" s="214"/>
      <c r="S1" s="214"/>
      <c r="U1" s="140" t="s">
        <v>600</v>
      </c>
    </row>
    <row r="2" spans="1:21" ht="11.25">
      <c r="A2" s="6"/>
      <c r="B2" s="172"/>
      <c r="C2" s="172"/>
      <c r="D2" s="172"/>
      <c r="E2" s="172"/>
      <c r="F2" s="172"/>
      <c r="G2" s="172"/>
      <c r="H2" s="172"/>
      <c r="I2" s="6"/>
      <c r="J2" s="6"/>
      <c r="K2" s="6"/>
      <c r="L2" s="6"/>
      <c r="M2" s="6"/>
      <c r="N2" s="6"/>
      <c r="O2" s="6"/>
      <c r="P2" s="6"/>
      <c r="Q2" s="6"/>
      <c r="R2" s="222" t="str">
        <f>"page 2 of 2"</f>
        <v>page 2 of 2</v>
      </c>
      <c r="S2" s="222"/>
    </row>
    <row r="3" spans="1:21" ht="4.5" customHeight="1">
      <c r="A3" s="67"/>
      <c r="B3" s="54"/>
      <c r="C3" s="54"/>
      <c r="D3" s="54"/>
      <c r="E3" s="54"/>
      <c r="F3" s="54"/>
      <c r="G3" s="55"/>
      <c r="H3" s="55"/>
      <c r="I3" s="55"/>
      <c r="J3" s="55"/>
      <c r="K3" s="55"/>
      <c r="L3" s="55"/>
      <c r="M3" s="55"/>
      <c r="N3" s="56"/>
      <c r="O3" s="56"/>
      <c r="P3" s="56"/>
      <c r="Q3" s="56"/>
      <c r="R3" s="57"/>
      <c r="S3" s="175"/>
    </row>
    <row r="4" spans="1:21" ht="11.25" customHeight="1">
      <c r="A4" s="67">
        <f>A2+1</f>
        <v>1</v>
      </c>
      <c r="B4" s="171" t="s">
        <v>4</v>
      </c>
      <c r="C4" s="268" t="str">
        <f>'Company 1-5'!C4</f>
        <v>G330</v>
      </c>
      <c r="D4" s="269"/>
      <c r="E4" s="269"/>
      <c r="F4" s="269"/>
      <c r="G4" s="269"/>
      <c r="H4" s="251" t="s">
        <v>296</v>
      </c>
      <c r="I4" s="251"/>
      <c r="J4" s="270" t="str">
        <f>'Company 1-5'!J4:O8</f>
        <v>Energy Effieincy in Public Buildings (EEPB)</v>
      </c>
      <c r="K4" s="271"/>
      <c r="L4" s="271"/>
      <c r="M4" s="271"/>
      <c r="N4" s="271"/>
      <c r="O4" s="271"/>
      <c r="P4" s="4"/>
      <c r="Q4" s="17" t="s">
        <v>295</v>
      </c>
      <c r="R4" s="265">
        <f>'Company 1-5'!R4</f>
        <v>43961</v>
      </c>
      <c r="S4" s="265"/>
    </row>
    <row r="5" spans="1:21" ht="4.5" customHeight="1">
      <c r="A5" s="67"/>
      <c r="B5" s="58"/>
      <c r="C5" s="58"/>
      <c r="D5" s="58"/>
      <c r="E5" s="58"/>
      <c r="F5" s="58"/>
      <c r="G5" s="59"/>
      <c r="H5" s="59"/>
      <c r="I5" s="59"/>
      <c r="J5" s="271"/>
      <c r="K5" s="271"/>
      <c r="L5" s="271"/>
      <c r="M5" s="271"/>
      <c r="N5" s="271"/>
      <c r="O5" s="271"/>
      <c r="P5" s="60"/>
      <c r="Q5" s="60"/>
      <c r="R5" s="61"/>
      <c r="S5" s="176"/>
    </row>
    <row r="6" spans="1:21" ht="11.25" customHeight="1">
      <c r="A6" s="67">
        <f>A4+1</f>
        <v>2</v>
      </c>
      <c r="B6" s="184" t="s">
        <v>630</v>
      </c>
      <c r="C6" s="184"/>
      <c r="D6" s="184"/>
      <c r="E6" s="266" t="str">
        <f>'Company 1-5'!E6</f>
        <v>Bernhard Siegele</v>
      </c>
      <c r="F6" s="267"/>
      <c r="G6" s="267"/>
      <c r="H6" s="18"/>
      <c r="I6" s="18"/>
      <c r="J6" s="271"/>
      <c r="K6" s="271"/>
      <c r="L6" s="271"/>
      <c r="M6" s="271"/>
      <c r="N6" s="271"/>
      <c r="O6" s="271"/>
      <c r="P6" s="2"/>
      <c r="Q6" s="17" t="s">
        <v>5</v>
      </c>
      <c r="R6" s="272" t="str">
        <f>'Company 1-5'!R6</f>
        <v>16.2219.0-007</v>
      </c>
      <c r="S6" s="273"/>
    </row>
    <row r="7" spans="1:21" ht="4.5" customHeight="1">
      <c r="A7" s="67"/>
      <c r="B7" s="58"/>
      <c r="C7" s="58"/>
      <c r="D7" s="58"/>
      <c r="E7" s="58"/>
      <c r="F7" s="58"/>
      <c r="G7" s="59"/>
      <c r="H7" s="59"/>
      <c r="I7" s="59"/>
      <c r="J7" s="271"/>
      <c r="K7" s="271"/>
      <c r="L7" s="271"/>
      <c r="M7" s="271"/>
      <c r="N7" s="271"/>
      <c r="O7" s="271"/>
      <c r="P7" s="60"/>
      <c r="Q7" s="60"/>
      <c r="R7" s="61"/>
      <c r="S7" s="176"/>
    </row>
    <row r="8" spans="1:21" ht="11.25">
      <c r="A8" s="67">
        <f>A6+1</f>
        <v>3</v>
      </c>
      <c r="B8" s="171" t="s">
        <v>631</v>
      </c>
      <c r="C8" s="268" t="str">
        <f>'Company 1-5'!C8</f>
        <v>Ashraful Ambia</v>
      </c>
      <c r="D8" s="269"/>
      <c r="E8" s="269"/>
      <c r="F8" s="269"/>
      <c r="G8" s="269"/>
      <c r="H8" s="18"/>
      <c r="I8" s="18"/>
      <c r="J8" s="271"/>
      <c r="K8" s="271"/>
      <c r="L8" s="271"/>
      <c r="M8" s="271"/>
      <c r="N8" s="271"/>
      <c r="O8" s="271"/>
      <c r="P8" s="2"/>
      <c r="Q8" s="17" t="s">
        <v>601</v>
      </c>
      <c r="R8" s="272">
        <f>'Company 1-5'!R8</f>
        <v>0</v>
      </c>
      <c r="S8" s="273"/>
    </row>
    <row r="9" spans="1:21" ht="4.5" customHeight="1">
      <c r="A9" s="67"/>
      <c r="B9" s="58"/>
      <c r="C9" s="58"/>
      <c r="D9" s="58"/>
      <c r="E9" s="58"/>
      <c r="F9" s="58"/>
      <c r="G9" s="59"/>
      <c r="H9" s="59"/>
      <c r="I9" s="59"/>
      <c r="J9" s="59"/>
      <c r="K9" s="59"/>
      <c r="L9" s="59"/>
      <c r="M9" s="59"/>
      <c r="N9" s="60"/>
      <c r="O9" s="60"/>
      <c r="P9" s="60"/>
      <c r="Q9" s="60"/>
      <c r="R9" s="61"/>
      <c r="S9" s="176"/>
    </row>
    <row r="10" spans="1:21" s="1" customFormat="1" ht="25.5" customHeight="1">
      <c r="A10" s="67">
        <f>A8+1</f>
        <v>4</v>
      </c>
      <c r="B10" s="173"/>
      <c r="C10" s="173"/>
      <c r="D10" s="173"/>
      <c r="E10" s="173"/>
      <c r="F10" s="173"/>
      <c r="G10" s="173"/>
      <c r="H10" s="173"/>
      <c r="I10" s="174"/>
      <c r="J10" s="211" t="s">
        <v>299</v>
      </c>
      <c r="K10" s="212"/>
      <c r="L10" s="211" t="s">
        <v>300</v>
      </c>
      <c r="M10" s="212"/>
      <c r="N10" s="211" t="s">
        <v>301</v>
      </c>
      <c r="O10" s="212"/>
      <c r="P10" s="211" t="s">
        <v>302</v>
      </c>
      <c r="Q10" s="212"/>
      <c r="R10" s="211" t="s">
        <v>642</v>
      </c>
      <c r="S10" s="215"/>
    </row>
    <row r="11" spans="1:21" s="8" customFormat="1" ht="12.75">
      <c r="A11" s="66">
        <f t="shared" ref="A11" si="0">A10+1</f>
        <v>5</v>
      </c>
      <c r="B11" s="106" t="s">
        <v>297</v>
      </c>
      <c r="C11" s="69"/>
      <c r="D11" s="69"/>
      <c r="E11" s="69"/>
      <c r="F11" s="69"/>
      <c r="G11" s="69"/>
      <c r="H11" s="69"/>
      <c r="I11" s="70"/>
      <c r="J11" s="216"/>
      <c r="K11" s="217"/>
      <c r="L11" s="216"/>
      <c r="M11" s="217"/>
      <c r="N11" s="216"/>
      <c r="O11" s="217"/>
      <c r="P11" s="216"/>
      <c r="Q11" s="217"/>
      <c r="R11" s="216"/>
      <c r="S11" s="224"/>
    </row>
    <row r="12" spans="1:21" ht="12" customHeight="1">
      <c r="A12" s="67">
        <f t="shared" ref="A12:A21" si="1">A11+1</f>
        <v>6</v>
      </c>
      <c r="B12" s="261" t="s">
        <v>634</v>
      </c>
      <c r="C12" s="261"/>
      <c r="D12" s="261"/>
      <c r="E12" s="261"/>
      <c r="F12" s="261"/>
      <c r="G12" s="261"/>
      <c r="H12" s="39"/>
      <c r="I12" s="40"/>
      <c r="J12" s="218"/>
      <c r="K12" s="219"/>
      <c r="L12" s="218"/>
      <c r="M12" s="219"/>
      <c r="N12" s="218"/>
      <c r="O12" s="219"/>
      <c r="P12" s="218"/>
      <c r="Q12" s="219"/>
      <c r="R12" s="218"/>
      <c r="S12" s="223"/>
    </row>
    <row r="13" spans="1:21" ht="12" customHeight="1">
      <c r="A13" s="67">
        <f t="shared" si="1"/>
        <v>7</v>
      </c>
      <c r="B13" s="262" t="s">
        <v>635</v>
      </c>
      <c r="C13" s="262"/>
      <c r="D13" s="262"/>
      <c r="E13" s="262"/>
      <c r="F13" s="262"/>
      <c r="G13" s="262"/>
      <c r="H13" s="41"/>
      <c r="I13" s="42"/>
      <c r="J13" s="201"/>
      <c r="K13" s="202"/>
      <c r="L13" s="201"/>
      <c r="M13" s="202"/>
      <c r="N13" s="201"/>
      <c r="O13" s="202"/>
      <c r="P13" s="201"/>
      <c r="Q13" s="202"/>
      <c r="R13" s="201"/>
      <c r="S13" s="203"/>
    </row>
    <row r="14" spans="1:21" ht="11.25" customHeight="1">
      <c r="A14" s="66">
        <f t="shared" si="1"/>
        <v>8</v>
      </c>
      <c r="B14" s="262" t="s">
        <v>636</v>
      </c>
      <c r="C14" s="262"/>
      <c r="D14" s="262"/>
      <c r="E14" s="262"/>
      <c r="F14" s="262"/>
      <c r="G14" s="262"/>
      <c r="H14" s="41"/>
      <c r="I14" s="42"/>
      <c r="J14" s="201"/>
      <c r="K14" s="202"/>
      <c r="L14" s="201"/>
      <c r="M14" s="202"/>
      <c r="N14" s="201"/>
      <c r="O14" s="202"/>
      <c r="P14" s="201"/>
      <c r="Q14" s="202"/>
      <c r="R14" s="201"/>
      <c r="S14" s="203"/>
    </row>
    <row r="15" spans="1:21" ht="12" customHeight="1">
      <c r="A15" s="66">
        <f t="shared" si="1"/>
        <v>9</v>
      </c>
      <c r="B15" s="263" t="s">
        <v>637</v>
      </c>
      <c r="C15" s="263"/>
      <c r="D15" s="263"/>
      <c r="E15" s="263"/>
      <c r="F15" s="263"/>
      <c r="G15" s="263"/>
      <c r="H15" s="43"/>
      <c r="I15" s="42"/>
      <c r="J15" s="201"/>
      <c r="K15" s="202"/>
      <c r="L15" s="201"/>
      <c r="M15" s="202"/>
      <c r="N15" s="201"/>
      <c r="O15" s="202"/>
      <c r="P15" s="201"/>
      <c r="Q15" s="202"/>
      <c r="R15" s="201"/>
      <c r="S15" s="203"/>
    </row>
    <row r="16" spans="1:21" ht="38.25" customHeight="1">
      <c r="A16" s="66">
        <f t="shared" si="1"/>
        <v>10</v>
      </c>
      <c r="B16" s="194" t="s">
        <v>305</v>
      </c>
      <c r="C16" s="194"/>
      <c r="D16" s="194"/>
      <c r="E16" s="194"/>
      <c r="F16" s="194"/>
      <c r="G16" s="46" t="s">
        <v>307</v>
      </c>
      <c r="H16" s="130">
        <v>220000</v>
      </c>
      <c r="I16" s="44" t="s">
        <v>257</v>
      </c>
      <c r="J16" s="201"/>
      <c r="K16" s="202"/>
      <c r="L16" s="201"/>
      <c r="M16" s="202"/>
      <c r="N16" s="201"/>
      <c r="O16" s="202"/>
      <c r="P16" s="201"/>
      <c r="Q16" s="202"/>
      <c r="R16" s="201"/>
      <c r="S16" s="203"/>
    </row>
    <row r="17" spans="1:19" ht="12" customHeight="1">
      <c r="A17" s="66">
        <f t="shared" si="1"/>
        <v>11</v>
      </c>
      <c r="B17" s="196" t="s">
        <v>306</v>
      </c>
      <c r="C17" s="196"/>
      <c r="D17" s="196"/>
      <c r="E17" s="196"/>
      <c r="F17" s="143"/>
      <c r="G17" s="62" t="s">
        <v>307</v>
      </c>
      <c r="H17" s="131">
        <v>6</v>
      </c>
      <c r="I17" s="53" t="s">
        <v>308</v>
      </c>
      <c r="J17" s="220"/>
      <c r="K17" s="221"/>
      <c r="L17" s="220"/>
      <c r="M17" s="221"/>
      <c r="N17" s="220"/>
      <c r="O17" s="221"/>
      <c r="P17" s="220"/>
      <c r="Q17" s="221"/>
      <c r="R17" s="220"/>
      <c r="S17" s="225"/>
    </row>
    <row r="18" spans="1:19" ht="11.25">
      <c r="A18" s="66">
        <f t="shared" si="1"/>
        <v>12</v>
      </c>
      <c r="B18" s="105" t="s">
        <v>632</v>
      </c>
      <c r="C18" s="75"/>
      <c r="D18" s="75"/>
      <c r="E18" s="75"/>
      <c r="F18" s="75"/>
      <c r="G18" s="75"/>
      <c r="H18" s="75"/>
      <c r="I18" s="76"/>
      <c r="J18" s="205"/>
      <c r="K18" s="206"/>
      <c r="L18" s="205"/>
      <c r="M18" s="206"/>
      <c r="N18" s="205"/>
      <c r="O18" s="206"/>
      <c r="P18" s="205"/>
      <c r="Q18" s="206"/>
      <c r="R18" s="205"/>
      <c r="S18" s="207"/>
    </row>
    <row r="19" spans="1:19" s="8" customFormat="1" ht="4.5" customHeight="1">
      <c r="A19" s="71"/>
      <c r="B19" s="45"/>
      <c r="C19" s="45"/>
      <c r="D19" s="45"/>
      <c r="E19" s="45"/>
      <c r="F19" s="45"/>
      <c r="G19" s="45"/>
      <c r="H19" s="45"/>
      <c r="I19" s="77"/>
      <c r="J19" s="229"/>
      <c r="K19" s="230"/>
      <c r="L19" s="229"/>
      <c r="M19" s="230"/>
      <c r="N19" s="229"/>
      <c r="O19" s="230"/>
      <c r="P19" s="229"/>
      <c r="Q19" s="230"/>
      <c r="R19" s="229"/>
      <c r="S19" s="231"/>
    </row>
    <row r="20" spans="1:19" s="8" customFormat="1" ht="12.75">
      <c r="A20" s="66">
        <f>A18+1</f>
        <v>13</v>
      </c>
      <c r="B20" s="106" t="s">
        <v>579</v>
      </c>
      <c r="C20" s="69"/>
      <c r="D20" s="69"/>
      <c r="E20" s="69"/>
      <c r="F20" s="69"/>
      <c r="G20" s="69"/>
      <c r="H20" s="69"/>
      <c r="I20" s="70"/>
      <c r="J20" s="216"/>
      <c r="K20" s="217"/>
      <c r="L20" s="216"/>
      <c r="M20" s="217"/>
      <c r="N20" s="216"/>
      <c r="O20" s="217"/>
      <c r="P20" s="216"/>
      <c r="Q20" s="217"/>
      <c r="R20" s="216"/>
      <c r="S20" s="224"/>
    </row>
    <row r="21" spans="1:19" ht="22.5" customHeight="1">
      <c r="A21" s="67">
        <f t="shared" si="1"/>
        <v>14</v>
      </c>
      <c r="B21" s="195" t="s">
        <v>580</v>
      </c>
      <c r="C21" s="195"/>
      <c r="D21" s="195"/>
      <c r="E21" s="195"/>
      <c r="F21" s="195"/>
      <c r="G21" s="195"/>
      <c r="H21" s="177">
        <v>15000</v>
      </c>
      <c r="I21" s="3" t="s">
        <v>257</v>
      </c>
      <c r="J21" s="232"/>
      <c r="K21" s="233"/>
      <c r="L21" s="232"/>
      <c r="M21" s="233"/>
      <c r="N21" s="232"/>
      <c r="O21" s="233"/>
      <c r="P21" s="232"/>
      <c r="Q21" s="233"/>
      <c r="R21" s="232"/>
      <c r="S21" s="234"/>
    </row>
    <row r="22" spans="1:19" ht="4.5" customHeight="1">
      <c r="A22" s="71"/>
      <c r="B22" s="78"/>
      <c r="C22" s="78"/>
      <c r="D22" s="78"/>
      <c r="E22" s="78"/>
      <c r="F22" s="78"/>
      <c r="G22" s="78"/>
      <c r="H22" s="78"/>
      <c r="I22" s="79"/>
      <c r="J22" s="226"/>
      <c r="K22" s="227"/>
      <c r="L22" s="226"/>
      <c r="M22" s="227"/>
      <c r="N22" s="226"/>
      <c r="O22" s="227"/>
      <c r="P22" s="226"/>
      <c r="Q22" s="227"/>
      <c r="R22" s="226"/>
      <c r="S22" s="228"/>
    </row>
    <row r="23" spans="1:19" ht="12.75">
      <c r="A23" s="66">
        <f>A21+1</f>
        <v>15</v>
      </c>
      <c r="B23" s="117" t="s">
        <v>581</v>
      </c>
      <c r="C23" s="69"/>
      <c r="D23" s="69"/>
      <c r="E23" s="69"/>
      <c r="F23" s="69"/>
      <c r="G23" s="69"/>
      <c r="H23" s="69"/>
      <c r="I23" s="70"/>
      <c r="J23" s="216"/>
      <c r="K23" s="217"/>
      <c r="L23" s="216"/>
      <c r="M23" s="217"/>
      <c r="N23" s="216"/>
      <c r="O23" s="217"/>
      <c r="P23" s="216"/>
      <c r="Q23" s="217"/>
      <c r="R23" s="216"/>
      <c r="S23" s="224"/>
    </row>
    <row r="24" spans="1:19" ht="11.25">
      <c r="A24" s="66">
        <f t="shared" ref="A24:A47" si="2">A23+1</f>
        <v>16</v>
      </c>
      <c r="B24" s="144" t="s">
        <v>582</v>
      </c>
      <c r="C24" s="145">
        <v>3</v>
      </c>
      <c r="D24" s="247" t="str">
        <f>" reference project"&amp;IF(C24=1,"","s")&amp;" in the technical field"</f>
        <v xml:space="preserve"> reference projects in the technical field</v>
      </c>
      <c r="E24" s="247"/>
      <c r="F24" s="243" t="s">
        <v>665</v>
      </c>
      <c r="G24" s="243"/>
      <c r="H24" s="243"/>
      <c r="I24" s="244"/>
      <c r="J24" s="237"/>
      <c r="K24" s="238"/>
      <c r="L24" s="237"/>
      <c r="M24" s="238"/>
      <c r="N24" s="237"/>
      <c r="O24" s="238"/>
      <c r="P24" s="237"/>
      <c r="Q24" s="238"/>
      <c r="R24" s="237"/>
      <c r="S24" s="241"/>
    </row>
    <row r="25" spans="1:19" ht="11.25">
      <c r="A25" s="66">
        <f t="shared" si="2"/>
        <v>17</v>
      </c>
      <c r="B25" s="146" t="s">
        <v>584</v>
      </c>
      <c r="C25" s="147">
        <v>1</v>
      </c>
      <c r="D25" s="146" t="str">
        <f>" reference project"&amp;IF(C25=1,"","s")</f>
        <v xml:space="preserve"> reference project</v>
      </c>
      <c r="E25" s="248" t="s">
        <v>664</v>
      </c>
      <c r="F25" s="248"/>
      <c r="G25" s="248"/>
      <c r="H25" s="249" t="s">
        <v>586</v>
      </c>
      <c r="I25" s="250"/>
      <c r="J25" s="239"/>
      <c r="K25" s="240"/>
      <c r="L25" s="239"/>
      <c r="M25" s="240"/>
      <c r="N25" s="239"/>
      <c r="O25" s="240"/>
      <c r="P25" s="239"/>
      <c r="Q25" s="240"/>
      <c r="R25" s="239"/>
      <c r="S25" s="242"/>
    </row>
    <row r="26" spans="1:19" ht="11.25" customHeight="1">
      <c r="A26" s="66">
        <f t="shared" si="2"/>
        <v>18</v>
      </c>
      <c r="B26" s="235" t="s">
        <v>632</v>
      </c>
      <c r="C26" s="235"/>
      <c r="D26" s="235"/>
      <c r="E26" s="235"/>
      <c r="F26" s="235"/>
      <c r="G26" s="235"/>
      <c r="H26" s="235"/>
      <c r="I26" s="236"/>
      <c r="J26" s="245"/>
      <c r="K26" s="246"/>
      <c r="L26" s="245"/>
      <c r="M26" s="246"/>
      <c r="N26" s="245"/>
      <c r="O26" s="246"/>
      <c r="P26" s="245"/>
      <c r="Q26" s="246"/>
      <c r="R26" s="245"/>
      <c r="S26" s="264"/>
    </row>
    <row r="27" spans="1:19" s="8" customFormat="1" ht="4.5" customHeight="1">
      <c r="A27" s="71"/>
      <c r="B27" s="78"/>
      <c r="C27" s="78"/>
      <c r="D27" s="78"/>
      <c r="E27" s="78"/>
      <c r="F27" s="78"/>
      <c r="G27" s="78"/>
      <c r="H27" s="78"/>
      <c r="I27" s="79"/>
      <c r="J27" s="226"/>
      <c r="K27" s="227"/>
      <c r="L27" s="226"/>
      <c r="M27" s="227"/>
      <c r="N27" s="226"/>
      <c r="O27" s="227"/>
      <c r="P27" s="226"/>
      <c r="Q27" s="227"/>
      <c r="R27" s="226"/>
      <c r="S27" s="228"/>
    </row>
    <row r="28" spans="1:19" ht="13.5" thickBot="1">
      <c r="A28" s="66">
        <f>A26+1</f>
        <v>19</v>
      </c>
      <c r="B28" s="256" t="s">
        <v>633</v>
      </c>
      <c r="C28" s="256"/>
      <c r="D28" s="256"/>
      <c r="E28" s="256"/>
      <c r="F28" s="256"/>
      <c r="G28" s="256"/>
      <c r="H28" s="256"/>
      <c r="I28" s="257"/>
      <c r="J28" s="258"/>
      <c r="K28" s="259"/>
      <c r="L28" s="258"/>
      <c r="M28" s="259"/>
      <c r="N28" s="258"/>
      <c r="O28" s="259"/>
      <c r="P28" s="258"/>
      <c r="Q28" s="259"/>
      <c r="R28" s="258"/>
      <c r="S28" s="260"/>
    </row>
    <row r="29" spans="1:19" s="8" customFormat="1" ht="4.5" customHeight="1">
      <c r="A29" s="71"/>
      <c r="B29" s="137"/>
      <c r="C29" s="137"/>
      <c r="D29" s="137"/>
      <c r="E29" s="137"/>
      <c r="F29" s="137"/>
      <c r="G29" s="137"/>
      <c r="H29" s="137"/>
      <c r="I29" s="138"/>
      <c r="J29" s="198"/>
      <c r="K29" s="199"/>
      <c r="L29" s="198"/>
      <c r="M29" s="199"/>
      <c r="N29" s="198"/>
      <c r="O29" s="199"/>
      <c r="P29" s="198"/>
      <c r="Q29" s="199"/>
      <c r="R29" s="198"/>
      <c r="S29" s="200"/>
    </row>
    <row r="30" spans="1:19" s="8" customFormat="1" ht="12.75">
      <c r="A30" s="66">
        <f>A28+1</f>
        <v>20</v>
      </c>
      <c r="B30" s="118" t="s">
        <v>585</v>
      </c>
      <c r="C30" s="80"/>
      <c r="D30" s="80"/>
      <c r="E30" s="80"/>
      <c r="F30" s="80"/>
      <c r="G30" s="80"/>
      <c r="H30" s="80"/>
      <c r="I30" s="81"/>
      <c r="J30" s="101"/>
      <c r="K30" s="102"/>
      <c r="L30" s="101"/>
      <c r="M30" s="102"/>
      <c r="N30" s="101"/>
      <c r="O30" s="102"/>
      <c r="P30" s="101"/>
      <c r="Q30" s="102"/>
      <c r="R30" s="101"/>
      <c r="S30" s="107"/>
    </row>
    <row r="31" spans="1:19" s="2" customFormat="1" ht="11.25">
      <c r="A31" s="67"/>
      <c r="B31" s="191">
        <v>1</v>
      </c>
      <c r="C31" s="191"/>
      <c r="D31" s="191"/>
      <c r="E31" s="191"/>
      <c r="F31" s="191"/>
      <c r="G31" s="191"/>
      <c r="H31" s="191"/>
      <c r="I31" s="125">
        <v>2</v>
      </c>
      <c r="J31" s="126">
        <v>3</v>
      </c>
      <c r="K31" s="127">
        <v>4</v>
      </c>
      <c r="L31" s="126">
        <v>5</v>
      </c>
      <c r="M31" s="127">
        <v>6</v>
      </c>
      <c r="N31" s="126">
        <v>7</v>
      </c>
      <c r="O31" s="127">
        <v>8</v>
      </c>
      <c r="P31" s="126">
        <v>9</v>
      </c>
      <c r="Q31" s="127">
        <v>10</v>
      </c>
      <c r="R31" s="128">
        <v>11</v>
      </c>
      <c r="S31" s="129">
        <v>12</v>
      </c>
    </row>
    <row r="32" spans="1:19" s="2" customFormat="1" ht="11.25">
      <c r="A32" s="67">
        <f>A30+1</f>
        <v>21</v>
      </c>
      <c r="B32" s="193" t="s">
        <v>587</v>
      </c>
      <c r="C32" s="193"/>
      <c r="D32" s="193"/>
      <c r="E32" s="193"/>
      <c r="F32" s="193"/>
      <c r="G32" s="193"/>
      <c r="H32" s="193"/>
      <c r="I32" s="63" t="s">
        <v>588</v>
      </c>
      <c r="J32" s="13" t="s">
        <v>303</v>
      </c>
      <c r="K32" s="14" t="s">
        <v>304</v>
      </c>
      <c r="L32" s="15" t="s">
        <v>303</v>
      </c>
      <c r="M32" s="16" t="s">
        <v>304</v>
      </c>
      <c r="N32" s="15" t="s">
        <v>303</v>
      </c>
      <c r="O32" s="16" t="s">
        <v>304</v>
      </c>
      <c r="P32" s="15" t="s">
        <v>303</v>
      </c>
      <c r="Q32" s="16" t="s">
        <v>304</v>
      </c>
      <c r="R32" s="12" t="s">
        <v>303</v>
      </c>
      <c r="S32" s="5" t="s">
        <v>304</v>
      </c>
    </row>
    <row r="33" spans="1:19" s="2" customFormat="1" ht="11.25">
      <c r="A33" s="67"/>
      <c r="B33" s="23"/>
      <c r="C33" s="23"/>
      <c r="D33" s="23"/>
      <c r="E33" s="141"/>
      <c r="F33" s="142"/>
      <c r="G33" s="23"/>
      <c r="H33" s="23"/>
      <c r="I33" s="63" t="s">
        <v>1</v>
      </c>
      <c r="J33" s="82" t="s">
        <v>2</v>
      </c>
      <c r="K33" s="16" t="s">
        <v>3</v>
      </c>
      <c r="L33" s="82" t="s">
        <v>2</v>
      </c>
      <c r="M33" s="16" t="s">
        <v>290</v>
      </c>
      <c r="N33" s="82" t="s">
        <v>2</v>
      </c>
      <c r="O33" s="16" t="s">
        <v>291</v>
      </c>
      <c r="P33" s="82" t="s">
        <v>2</v>
      </c>
      <c r="Q33" s="16" t="s">
        <v>292</v>
      </c>
      <c r="R33" s="83" t="s">
        <v>2</v>
      </c>
      <c r="S33" s="5" t="s">
        <v>293</v>
      </c>
    </row>
    <row r="34" spans="1:19" s="8" customFormat="1" ht="11.25">
      <c r="A34" s="66">
        <f>A32+1</f>
        <v>22</v>
      </c>
      <c r="B34" s="119" t="s">
        <v>589</v>
      </c>
      <c r="C34" s="84"/>
      <c r="D34" s="84"/>
      <c r="E34" s="84"/>
      <c r="F34" s="84"/>
      <c r="G34" s="84"/>
      <c r="H34" s="84"/>
      <c r="I34" s="85" t="s">
        <v>0</v>
      </c>
      <c r="J34" s="86"/>
      <c r="K34" s="87"/>
      <c r="L34" s="86"/>
      <c r="M34" s="87"/>
      <c r="N34" s="86"/>
      <c r="O34" s="87"/>
      <c r="P34" s="86"/>
      <c r="Q34" s="87"/>
      <c r="R34" s="86"/>
      <c r="S34" s="108"/>
    </row>
    <row r="35" spans="1:19" ht="11.25">
      <c r="A35" s="68">
        <f t="shared" si="2"/>
        <v>23</v>
      </c>
      <c r="B35" s="47" t="s">
        <v>590</v>
      </c>
      <c r="C35" s="47"/>
      <c r="D35" s="47"/>
      <c r="E35" s="47"/>
      <c r="F35" s="47"/>
      <c r="G35" s="47"/>
      <c r="H35" s="48"/>
      <c r="I35" s="64"/>
      <c r="J35" s="49"/>
      <c r="K35" s="50">
        <f t="shared" ref="K35:M40" si="3">J35*$I35</f>
        <v>0</v>
      </c>
      <c r="L35" s="49"/>
      <c r="M35" s="50">
        <f t="shared" si="3"/>
        <v>0</v>
      </c>
      <c r="N35" s="49"/>
      <c r="O35" s="50">
        <f t="shared" ref="O35:O40" si="4">N35*$I35</f>
        <v>0</v>
      </c>
      <c r="P35" s="49"/>
      <c r="Q35" s="50">
        <f t="shared" ref="Q35:Q40" si="5">P35*$I35</f>
        <v>0</v>
      </c>
      <c r="R35" s="49"/>
      <c r="S35" s="109">
        <f t="shared" ref="S35:S40" si="6">R35*$I35</f>
        <v>0</v>
      </c>
    </row>
    <row r="36" spans="1:19" ht="11.25">
      <c r="A36" s="67">
        <f t="shared" si="2"/>
        <v>24</v>
      </c>
      <c r="B36" s="189" t="s">
        <v>260</v>
      </c>
      <c r="C36" s="189"/>
      <c r="D36" s="189"/>
      <c r="E36" s="189"/>
      <c r="F36" s="189"/>
      <c r="G36" s="189"/>
      <c r="H36" s="189"/>
      <c r="I36" s="65"/>
      <c r="J36" s="51"/>
      <c r="K36" s="52">
        <f t="shared" si="3"/>
        <v>0</v>
      </c>
      <c r="L36" s="51"/>
      <c r="M36" s="52">
        <f t="shared" si="3"/>
        <v>0</v>
      </c>
      <c r="N36" s="51"/>
      <c r="O36" s="52">
        <f t="shared" si="4"/>
        <v>0</v>
      </c>
      <c r="P36" s="51"/>
      <c r="Q36" s="52">
        <f t="shared" si="5"/>
        <v>0</v>
      </c>
      <c r="R36" s="51"/>
      <c r="S36" s="110">
        <f t="shared" si="6"/>
        <v>0</v>
      </c>
    </row>
    <row r="37" spans="1:19" ht="11.25">
      <c r="A37" s="67">
        <f t="shared" si="2"/>
        <v>25</v>
      </c>
      <c r="B37" s="189" t="s">
        <v>261</v>
      </c>
      <c r="C37" s="189"/>
      <c r="D37" s="189"/>
      <c r="E37" s="189"/>
      <c r="F37" s="189"/>
      <c r="G37" s="189"/>
      <c r="H37" s="189"/>
      <c r="I37" s="65"/>
      <c r="J37" s="51"/>
      <c r="K37" s="52">
        <f t="shared" si="3"/>
        <v>0</v>
      </c>
      <c r="L37" s="51"/>
      <c r="M37" s="52">
        <f t="shared" si="3"/>
        <v>0</v>
      </c>
      <c r="N37" s="51"/>
      <c r="O37" s="52">
        <f t="shared" si="4"/>
        <v>0</v>
      </c>
      <c r="P37" s="51"/>
      <c r="Q37" s="52">
        <f t="shared" si="5"/>
        <v>0</v>
      </c>
      <c r="R37" s="51"/>
      <c r="S37" s="110">
        <f t="shared" si="6"/>
        <v>0</v>
      </c>
    </row>
    <row r="38" spans="1:19" ht="11.25">
      <c r="A38" s="67">
        <f t="shared" si="2"/>
        <v>26</v>
      </c>
      <c r="B38" s="189" t="s">
        <v>262</v>
      </c>
      <c r="C38" s="189"/>
      <c r="D38" s="189"/>
      <c r="E38" s="189"/>
      <c r="F38" s="189"/>
      <c r="G38" s="189"/>
      <c r="H38" s="189"/>
      <c r="I38" s="65"/>
      <c r="J38" s="51"/>
      <c r="K38" s="52">
        <f t="shared" si="3"/>
        <v>0</v>
      </c>
      <c r="L38" s="51"/>
      <c r="M38" s="52">
        <f t="shared" si="3"/>
        <v>0</v>
      </c>
      <c r="N38" s="51"/>
      <c r="O38" s="52">
        <f t="shared" si="4"/>
        <v>0</v>
      </c>
      <c r="P38" s="51"/>
      <c r="Q38" s="52">
        <f t="shared" si="5"/>
        <v>0</v>
      </c>
      <c r="R38" s="51"/>
      <c r="S38" s="110">
        <f t="shared" si="6"/>
        <v>0</v>
      </c>
    </row>
    <row r="39" spans="1:19" ht="11.25">
      <c r="A39" s="67">
        <f t="shared" si="2"/>
        <v>27</v>
      </c>
      <c r="B39" s="189" t="s">
        <v>263</v>
      </c>
      <c r="C39" s="189"/>
      <c r="D39" s="189"/>
      <c r="E39" s="189"/>
      <c r="F39" s="189"/>
      <c r="G39" s="189"/>
      <c r="H39" s="189"/>
      <c r="I39" s="65"/>
      <c r="J39" s="51"/>
      <c r="K39" s="52">
        <f t="shared" si="3"/>
        <v>0</v>
      </c>
      <c r="L39" s="51"/>
      <c r="M39" s="52">
        <f t="shared" si="3"/>
        <v>0</v>
      </c>
      <c r="N39" s="51"/>
      <c r="O39" s="52">
        <f t="shared" si="4"/>
        <v>0</v>
      </c>
      <c r="P39" s="51"/>
      <c r="Q39" s="52">
        <f t="shared" si="5"/>
        <v>0</v>
      </c>
      <c r="R39" s="51"/>
      <c r="S39" s="110">
        <f t="shared" si="6"/>
        <v>0</v>
      </c>
    </row>
    <row r="40" spans="1:19" ht="11.25">
      <c r="A40" s="67">
        <f t="shared" si="2"/>
        <v>28</v>
      </c>
      <c r="B40" s="190" t="s">
        <v>264</v>
      </c>
      <c r="C40" s="190"/>
      <c r="D40" s="190"/>
      <c r="E40" s="190"/>
      <c r="F40" s="190"/>
      <c r="G40" s="190"/>
      <c r="H40" s="190"/>
      <c r="I40" s="88"/>
      <c r="J40" s="89"/>
      <c r="K40" s="90">
        <f t="shared" si="3"/>
        <v>0</v>
      </c>
      <c r="L40" s="89"/>
      <c r="M40" s="90">
        <f t="shared" si="3"/>
        <v>0</v>
      </c>
      <c r="N40" s="89"/>
      <c r="O40" s="90">
        <f t="shared" si="4"/>
        <v>0</v>
      </c>
      <c r="P40" s="89"/>
      <c r="Q40" s="90">
        <f t="shared" si="5"/>
        <v>0</v>
      </c>
      <c r="R40" s="89"/>
      <c r="S40" s="111">
        <f t="shared" si="6"/>
        <v>0</v>
      </c>
    </row>
    <row r="41" spans="1:19" s="8" customFormat="1" ht="11.25">
      <c r="A41" s="72">
        <f t="shared" si="2"/>
        <v>29</v>
      </c>
      <c r="B41" s="112" t="s">
        <v>591</v>
      </c>
      <c r="C41" s="95"/>
      <c r="D41" s="95"/>
      <c r="E41" s="95"/>
      <c r="F41" s="95"/>
      <c r="G41" s="95"/>
      <c r="H41" s="95"/>
      <c r="I41" s="96">
        <f>SUM(I34:I40)</f>
        <v>0</v>
      </c>
      <c r="J41" s="103"/>
      <c r="K41" s="104">
        <f>SUM(K34:K40)</f>
        <v>0</v>
      </c>
      <c r="L41" s="103"/>
      <c r="M41" s="104">
        <f t="shared" ref="M41" si="7">SUM(M34:M40)</f>
        <v>0</v>
      </c>
      <c r="N41" s="103"/>
      <c r="O41" s="104">
        <f t="shared" ref="O41" si="8">SUM(O34:O40)</f>
        <v>0</v>
      </c>
      <c r="P41" s="103"/>
      <c r="Q41" s="104">
        <f t="shared" ref="Q41" si="9">SUM(Q34:Q40)</f>
        <v>0</v>
      </c>
      <c r="R41" s="103"/>
      <c r="S41" s="113">
        <f t="shared" ref="S41" si="10">SUM(S34:S40)</f>
        <v>0</v>
      </c>
    </row>
    <row r="42" spans="1:19" s="8" customFormat="1" ht="11.25">
      <c r="A42" s="66">
        <f t="shared" si="2"/>
        <v>30</v>
      </c>
      <c r="B42" s="120" t="s">
        <v>592</v>
      </c>
      <c r="C42" s="91"/>
      <c r="D42" s="91"/>
      <c r="E42" s="91"/>
      <c r="F42" s="91"/>
      <c r="G42" s="91"/>
      <c r="H42" s="91"/>
      <c r="I42" s="92"/>
      <c r="J42" s="93"/>
      <c r="K42" s="94"/>
      <c r="L42" s="93"/>
      <c r="M42" s="94"/>
      <c r="N42" s="93"/>
      <c r="O42" s="94"/>
      <c r="P42" s="93"/>
      <c r="Q42" s="94"/>
      <c r="R42" s="93"/>
      <c r="S42" s="114"/>
    </row>
    <row r="43" spans="1:19" s="8" customFormat="1" ht="11.25">
      <c r="A43" s="73">
        <f t="shared" si="2"/>
        <v>31</v>
      </c>
      <c r="B43" s="115" t="s">
        <v>593</v>
      </c>
      <c r="C43" s="115"/>
      <c r="D43" s="187" t="s">
        <v>583</v>
      </c>
      <c r="E43" s="187"/>
      <c r="F43" s="187"/>
      <c r="G43" s="187"/>
      <c r="H43" s="188"/>
      <c r="I43" s="97"/>
      <c r="J43" s="98"/>
      <c r="K43" s="99">
        <f>J43*$I43</f>
        <v>0</v>
      </c>
      <c r="L43" s="98"/>
      <c r="M43" s="99">
        <f>L43*$I43</f>
        <v>0</v>
      </c>
      <c r="N43" s="98"/>
      <c r="O43" s="99">
        <f>N43*$I43</f>
        <v>0</v>
      </c>
      <c r="P43" s="98"/>
      <c r="Q43" s="99">
        <f>P43*$I43</f>
        <v>0</v>
      </c>
      <c r="R43" s="98"/>
      <c r="S43" s="116">
        <f>R43*$I43</f>
        <v>0</v>
      </c>
    </row>
    <row r="44" spans="1:19" s="8" customFormat="1" ht="11.25">
      <c r="A44" s="66">
        <f t="shared" si="2"/>
        <v>32</v>
      </c>
      <c r="B44" s="120" t="s">
        <v>594</v>
      </c>
      <c r="C44" s="91"/>
      <c r="D44" s="91"/>
      <c r="E44" s="91"/>
      <c r="F44" s="91"/>
      <c r="G44" s="91"/>
      <c r="H44" s="91"/>
      <c r="I44" s="92"/>
      <c r="J44" s="93"/>
      <c r="K44" s="94"/>
      <c r="L44" s="93"/>
      <c r="M44" s="94"/>
      <c r="N44" s="93"/>
      <c r="O44" s="94"/>
      <c r="P44" s="93"/>
      <c r="Q44" s="94"/>
      <c r="R44" s="93"/>
      <c r="S44" s="114"/>
    </row>
    <row r="45" spans="1:19" s="8" customFormat="1" ht="11.25">
      <c r="A45" s="73">
        <f t="shared" si="2"/>
        <v>33</v>
      </c>
      <c r="B45" s="3" t="s">
        <v>595</v>
      </c>
      <c r="C45" s="7"/>
      <c r="D45" s="7"/>
      <c r="E45" s="7"/>
      <c r="F45" s="7"/>
      <c r="G45" s="7"/>
      <c r="H45" s="7"/>
      <c r="I45" s="100"/>
      <c r="J45" s="19"/>
      <c r="K45" s="20">
        <f>J45*$I45</f>
        <v>0</v>
      </c>
      <c r="L45" s="19"/>
      <c r="M45" s="20">
        <f>L45*$I45</f>
        <v>0</v>
      </c>
      <c r="N45" s="19"/>
      <c r="O45" s="20">
        <f>N45*$I45</f>
        <v>0</v>
      </c>
      <c r="P45" s="19"/>
      <c r="Q45" s="20">
        <f>P45*$I45</f>
        <v>0</v>
      </c>
      <c r="R45" s="19"/>
      <c r="S45" s="21">
        <f>R45*$I45</f>
        <v>0</v>
      </c>
    </row>
    <row r="46" spans="1:19" s="8" customFormat="1" ht="12.75">
      <c r="A46" s="72">
        <f t="shared" si="2"/>
        <v>34</v>
      </c>
      <c r="B46" s="150" t="s">
        <v>596</v>
      </c>
      <c r="C46" s="95"/>
      <c r="D46" s="95"/>
      <c r="E46" s="95"/>
      <c r="F46" s="95"/>
      <c r="G46" s="95"/>
      <c r="H46" s="95"/>
      <c r="I46" s="121">
        <f>I41+I43+I45</f>
        <v>0</v>
      </c>
      <c r="J46" s="122"/>
      <c r="K46" s="123">
        <f>SUM(K41:K45)</f>
        <v>0</v>
      </c>
      <c r="L46" s="122"/>
      <c r="M46" s="123">
        <f t="shared" ref="M46" si="11">SUM(M41:M45)</f>
        <v>0</v>
      </c>
      <c r="N46" s="122"/>
      <c r="O46" s="123">
        <f t="shared" ref="O46" si="12">SUM(O41:O45)</f>
        <v>0</v>
      </c>
      <c r="P46" s="122"/>
      <c r="Q46" s="123">
        <f t="shared" ref="Q46" si="13">SUM(Q41:Q45)</f>
        <v>0</v>
      </c>
      <c r="R46" s="122"/>
      <c r="S46" s="124">
        <f t="shared" ref="S46" si="14">SUM(S41:S45)</f>
        <v>0</v>
      </c>
    </row>
    <row r="47" spans="1:19" ht="13.5" thickBot="1">
      <c r="A47" s="74">
        <f t="shared" si="2"/>
        <v>35</v>
      </c>
      <c r="B47" s="148" t="s">
        <v>597</v>
      </c>
      <c r="C47" s="148"/>
      <c r="D47" s="148"/>
      <c r="E47" s="148"/>
      <c r="F47" s="148"/>
      <c r="G47" s="148"/>
      <c r="H47" s="149"/>
      <c r="I47" s="132"/>
      <c r="J47" s="133"/>
      <c r="K47" s="134" t="s">
        <v>0</v>
      </c>
      <c r="L47" s="133"/>
      <c r="M47" s="134" t="s">
        <v>0</v>
      </c>
      <c r="N47" s="133"/>
      <c r="O47" s="134" t="s">
        <v>0</v>
      </c>
      <c r="P47" s="133"/>
      <c r="Q47" s="134" t="s">
        <v>0</v>
      </c>
      <c r="R47" s="135"/>
      <c r="S47" s="136" t="s">
        <v>0</v>
      </c>
    </row>
    <row r="48" spans="1:19" ht="11.25"/>
    <row r="49" spans="1:19" ht="22.5" customHeight="1">
      <c r="B49" s="197" t="s">
        <v>598</v>
      </c>
      <c r="C49" s="197"/>
      <c r="D49" s="197"/>
      <c r="E49" s="197"/>
      <c r="F49" s="197"/>
      <c r="G49" s="197"/>
      <c r="H49" s="197"/>
      <c r="I49" s="197"/>
      <c r="J49" s="197"/>
      <c r="K49" s="197"/>
      <c r="L49" s="197"/>
      <c r="M49" s="197"/>
      <c r="N49" s="197"/>
      <c r="O49" s="197"/>
      <c r="P49" s="197"/>
      <c r="Q49" s="197"/>
      <c r="R49" s="197"/>
      <c r="S49" s="197"/>
    </row>
    <row r="50" spans="1:19" ht="21" customHeight="1">
      <c r="A50" s="24"/>
      <c r="B50" s="25"/>
      <c r="C50" s="25"/>
      <c r="D50" s="161" t="s">
        <v>639</v>
      </c>
      <c r="E50" s="161"/>
      <c r="F50" s="161"/>
      <c r="G50" s="161"/>
      <c r="H50" s="161"/>
      <c r="M50" s="162" t="s">
        <v>640</v>
      </c>
      <c r="R50" s="10"/>
      <c r="S50" s="4"/>
    </row>
    <row r="51" spans="1:19" ht="12" customHeight="1">
      <c r="D51" s="163"/>
      <c r="E51" s="163"/>
      <c r="F51" s="186" t="s">
        <v>602</v>
      </c>
      <c r="G51" s="186"/>
      <c r="H51" s="164"/>
      <c r="I51" s="165"/>
      <c r="P51" s="186" t="s">
        <v>602</v>
      </c>
      <c r="Q51" s="186"/>
      <c r="R51" s="164"/>
      <c r="S51" s="165"/>
    </row>
  </sheetData>
  <sheetProtection sheet="1" objects="1" scenarios="1" selectLockedCells="1"/>
  <mergeCells count="131">
    <mergeCell ref="P51:Q51"/>
    <mergeCell ref="C4:G4"/>
    <mergeCell ref="H4:I4"/>
    <mergeCell ref="J4:O8"/>
    <mergeCell ref="R6:S6"/>
    <mergeCell ref="C8:G8"/>
    <mergeCell ref="R8:S8"/>
    <mergeCell ref="B31:H31"/>
    <mergeCell ref="B37:H37"/>
    <mergeCell ref="B38:H38"/>
    <mergeCell ref="B39:H39"/>
    <mergeCell ref="B40:H40"/>
    <mergeCell ref="B49:S49"/>
    <mergeCell ref="J29:K29"/>
    <mergeCell ref="L29:M29"/>
    <mergeCell ref="N29:O29"/>
    <mergeCell ref="P29:Q29"/>
    <mergeCell ref="R29:S29"/>
    <mergeCell ref="B36:H36"/>
    <mergeCell ref="B32:H32"/>
    <mergeCell ref="B28:I28"/>
    <mergeCell ref="J28:K28"/>
    <mergeCell ref="L28:M28"/>
    <mergeCell ref="N28:O28"/>
    <mergeCell ref="P28:Q28"/>
    <mergeCell ref="R28:S28"/>
    <mergeCell ref="L26:M26"/>
    <mergeCell ref="N26:O26"/>
    <mergeCell ref="P26:Q26"/>
    <mergeCell ref="R26:S26"/>
    <mergeCell ref="J27:K27"/>
    <mergeCell ref="L27:M27"/>
    <mergeCell ref="N27:O27"/>
    <mergeCell ref="P27:Q27"/>
    <mergeCell ref="R27:S27"/>
    <mergeCell ref="B26:I26"/>
    <mergeCell ref="J26:K26"/>
    <mergeCell ref="J23:K23"/>
    <mergeCell ref="L23:M23"/>
    <mergeCell ref="N23:O23"/>
    <mergeCell ref="D24:E24"/>
    <mergeCell ref="E25:G25"/>
    <mergeCell ref="H25:I25"/>
    <mergeCell ref="F24:I24"/>
    <mergeCell ref="B21:G21"/>
    <mergeCell ref="J21:K21"/>
    <mergeCell ref="L21:M21"/>
    <mergeCell ref="N21:O21"/>
    <mergeCell ref="P21:Q21"/>
    <mergeCell ref="P23:Q23"/>
    <mergeCell ref="R23:S23"/>
    <mergeCell ref="J24:K25"/>
    <mergeCell ref="L24:M25"/>
    <mergeCell ref="N24:O25"/>
    <mergeCell ref="P24:Q25"/>
    <mergeCell ref="R24:S25"/>
    <mergeCell ref="R21:S21"/>
    <mergeCell ref="J22:K22"/>
    <mergeCell ref="L22:M22"/>
    <mergeCell ref="N22:O22"/>
    <mergeCell ref="P22:Q22"/>
    <mergeCell ref="R22:S22"/>
    <mergeCell ref="J16:K16"/>
    <mergeCell ref="L16:M16"/>
    <mergeCell ref="N16:O16"/>
    <mergeCell ref="P16:Q16"/>
    <mergeCell ref="R16:S16"/>
    <mergeCell ref="J20:K20"/>
    <mergeCell ref="L20:M20"/>
    <mergeCell ref="N20:O20"/>
    <mergeCell ref="P20:Q20"/>
    <mergeCell ref="R20:S20"/>
    <mergeCell ref="N18:O18"/>
    <mergeCell ref="P18:Q18"/>
    <mergeCell ref="R18:S18"/>
    <mergeCell ref="J19:K19"/>
    <mergeCell ref="L19:M19"/>
    <mergeCell ref="N19:O19"/>
    <mergeCell ref="P19:Q19"/>
    <mergeCell ref="R19:S19"/>
    <mergeCell ref="J17:K17"/>
    <mergeCell ref="L17:M17"/>
    <mergeCell ref="N17:O17"/>
    <mergeCell ref="P17:Q17"/>
    <mergeCell ref="R17:S17"/>
    <mergeCell ref="A1:P1"/>
    <mergeCell ref="Q1:S1"/>
    <mergeCell ref="R2:S2"/>
    <mergeCell ref="R12:S12"/>
    <mergeCell ref="B13:G13"/>
    <mergeCell ref="J13:K13"/>
    <mergeCell ref="L13:M13"/>
    <mergeCell ref="N13:O13"/>
    <mergeCell ref="P13:Q13"/>
    <mergeCell ref="R13:S13"/>
    <mergeCell ref="J11:K11"/>
    <mergeCell ref="L11:M11"/>
    <mergeCell ref="N11:O11"/>
    <mergeCell ref="P11:Q11"/>
    <mergeCell ref="R11:S11"/>
    <mergeCell ref="B12:G12"/>
    <mergeCell ref="J12:K12"/>
    <mergeCell ref="L12:M12"/>
    <mergeCell ref="N12:O12"/>
    <mergeCell ref="P12:Q12"/>
    <mergeCell ref="B6:D6"/>
    <mergeCell ref="E6:G6"/>
    <mergeCell ref="F51:G51"/>
    <mergeCell ref="D43:H43"/>
    <mergeCell ref="R4:S4"/>
    <mergeCell ref="J10:K10"/>
    <mergeCell ref="L10:M10"/>
    <mergeCell ref="N10:O10"/>
    <mergeCell ref="P10:Q10"/>
    <mergeCell ref="R10:S10"/>
    <mergeCell ref="B15:G15"/>
    <mergeCell ref="J15:K15"/>
    <mergeCell ref="L15:M15"/>
    <mergeCell ref="N15:O15"/>
    <mergeCell ref="P15:Q15"/>
    <mergeCell ref="R15:S15"/>
    <mergeCell ref="B14:G14"/>
    <mergeCell ref="J14:K14"/>
    <mergeCell ref="L14:M14"/>
    <mergeCell ref="N14:O14"/>
    <mergeCell ref="P14:Q14"/>
    <mergeCell ref="R14:S14"/>
    <mergeCell ref="B16:F16"/>
    <mergeCell ref="B17:E17"/>
    <mergeCell ref="J18:K18"/>
    <mergeCell ref="L18:M18"/>
  </mergeCells>
  <conditionalFormatting sqref="I46">
    <cfRule type="cellIs" dxfId="0" priority="1" operator="notEqual">
      <formula>100</formula>
    </cfRule>
  </conditionalFormatting>
  <dataValidations count="6">
    <dataValidation type="list" allowBlank="1" showInputMessage="1" showErrorMessage="1" sqref="C24:C25" xr:uid="{00000000-0002-0000-0300-000000000000}">
      <formula1>Mindestzahl</formula1>
    </dataValidation>
    <dataValidation type="list" allowBlank="1" showInputMessage="1" sqref="E25:F25 D43" xr:uid="{00000000-0002-0000-0300-000001000000}">
      <formula1>Länder_und_Regionen</formula1>
    </dataValidation>
    <dataValidation type="list" allowBlank="1" showInputMessage="1" showErrorMessage="1" sqref="J18:S18 J26:S26 J28:S28" xr:uid="{00000000-0002-0000-0300-000002000000}">
      <formula1>geeignet_ungeeignet</formula1>
    </dataValidation>
    <dataValidation type="list" allowBlank="1" showInputMessage="1" showErrorMessage="1" sqref="J12:S15 R24 L24 N24 P24 J24" xr:uid="{00000000-0002-0000-0300-000003000000}">
      <formula1>Auswahl_ja_nein</formula1>
    </dataValidation>
    <dataValidation type="decimal" allowBlank="1" showInputMessage="1" showErrorMessage="1" error="Max. 10 Punkte" sqref="R35:R40 P35:P40 N35:N40 L35:L40 J35:J40" xr:uid="{00000000-0002-0000-0300-000004000000}">
      <formula1>0</formula1>
      <formula2>10</formula2>
    </dataValidation>
    <dataValidation type="whole" errorStyle="warning" allowBlank="1" showInputMessage="1" showErrorMessage="1" sqref="I35:I40 I43 I45" xr:uid="{00000000-0002-0000-0300-000005000000}">
      <formula1>0</formula1>
      <formula2>100</formula2>
    </dataValidation>
  </dataValidations>
  <pageMargins left="0.39370078740157483" right="0.39370078740157483" top="0.39370078740157483" bottom="0.31496062992125984" header="0" footer="0.19685039370078741"/>
  <pageSetup paperSize="9" scale="88" orientation="landscape" cellComments="asDisplayed" horizontalDpi="300" verticalDpi="300" r:id="rId1"/>
  <headerFooter>
    <oddFooter>&amp;L&amp;7Form 31-1-3-en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3"/>
  <dimension ref="A1:F271"/>
  <sheetViews>
    <sheetView workbookViewId="0">
      <selection activeCell="B28" sqref="B28"/>
    </sheetView>
  </sheetViews>
  <sheetFormatPr defaultColWidth="12" defaultRowHeight="12.75"/>
  <cols>
    <col min="1" max="1" width="34.5" style="34" customWidth="1"/>
    <col min="2" max="2" width="60" style="34" customWidth="1"/>
    <col min="3" max="3" width="61.5" style="34" bestFit="1" customWidth="1"/>
    <col min="4" max="4" width="13.83203125" style="34" bestFit="1" customWidth="1"/>
    <col min="5" max="5" width="18.33203125" style="34" bestFit="1" customWidth="1"/>
    <col min="6" max="6" width="23.5" style="34" bestFit="1" customWidth="1"/>
    <col min="7" max="16384" width="12" style="34"/>
  </cols>
  <sheetData>
    <row r="1" spans="1:6" s="33" customFormat="1">
      <c r="A1" s="33" t="s">
        <v>12</v>
      </c>
      <c r="B1" s="33" t="s">
        <v>13</v>
      </c>
      <c r="C1" s="33" t="s">
        <v>258</v>
      </c>
      <c r="D1" s="33" t="s">
        <v>259</v>
      </c>
      <c r="E1" s="33" t="s">
        <v>14</v>
      </c>
      <c r="F1" s="33" t="s">
        <v>256</v>
      </c>
    </row>
    <row r="2" spans="1:6">
      <c r="B2" s="35" t="s">
        <v>265</v>
      </c>
      <c r="C2" s="34" t="s">
        <v>313</v>
      </c>
      <c r="D2" s="34">
        <v>0</v>
      </c>
      <c r="E2" s="34" t="s">
        <v>311</v>
      </c>
      <c r="F2" s="34" t="s">
        <v>309</v>
      </c>
    </row>
    <row r="3" spans="1:6">
      <c r="B3" s="35" t="s">
        <v>266</v>
      </c>
      <c r="C3" s="34" t="s">
        <v>314</v>
      </c>
      <c r="D3" s="35">
        <v>1</v>
      </c>
      <c r="E3" s="34" t="s">
        <v>312</v>
      </c>
      <c r="F3" s="34" t="s">
        <v>310</v>
      </c>
    </row>
    <row r="4" spans="1:6">
      <c r="B4" s="35" t="s">
        <v>267</v>
      </c>
      <c r="C4" s="34" t="s">
        <v>315</v>
      </c>
      <c r="D4" s="35">
        <v>2</v>
      </c>
    </row>
    <row r="5" spans="1:6">
      <c r="B5" s="35" t="s">
        <v>268</v>
      </c>
      <c r="C5" s="34" t="s">
        <v>316</v>
      </c>
      <c r="D5" s="35">
        <v>3</v>
      </c>
    </row>
    <row r="6" spans="1:6">
      <c r="B6" s="35" t="s">
        <v>269</v>
      </c>
      <c r="C6" s="34" t="s">
        <v>317</v>
      </c>
      <c r="D6" s="35">
        <v>4</v>
      </c>
    </row>
    <row r="7" spans="1:6">
      <c r="B7" s="35" t="s">
        <v>270</v>
      </c>
      <c r="C7" s="34" t="s">
        <v>318</v>
      </c>
      <c r="D7" s="35">
        <v>5</v>
      </c>
    </row>
    <row r="8" spans="1:6">
      <c r="B8" s="35" t="s">
        <v>271</v>
      </c>
      <c r="C8" s="34" t="s">
        <v>319</v>
      </c>
      <c r="D8" s="35">
        <v>6</v>
      </c>
    </row>
    <row r="9" spans="1:6">
      <c r="B9" s="35" t="s">
        <v>272</v>
      </c>
      <c r="C9" s="34" t="s">
        <v>320</v>
      </c>
      <c r="D9" s="35">
        <v>7</v>
      </c>
    </row>
    <row r="10" spans="1:6">
      <c r="B10" s="35" t="s">
        <v>273</v>
      </c>
      <c r="C10" s="34" t="s">
        <v>321</v>
      </c>
      <c r="D10" s="35">
        <v>8</v>
      </c>
    </row>
    <row r="11" spans="1:6">
      <c r="B11" s="35" t="s">
        <v>274</v>
      </c>
      <c r="C11" s="34" t="s">
        <v>322</v>
      </c>
      <c r="D11" s="35">
        <v>9</v>
      </c>
    </row>
    <row r="12" spans="1:6">
      <c r="B12" s="35" t="s">
        <v>275</v>
      </c>
      <c r="C12" s="34" t="s">
        <v>323</v>
      </c>
      <c r="D12" s="35">
        <v>10</v>
      </c>
    </row>
    <row r="13" spans="1:6">
      <c r="B13" s="35" t="s">
        <v>276</v>
      </c>
      <c r="C13" s="34" t="s">
        <v>324</v>
      </c>
      <c r="D13" s="35"/>
    </row>
    <row r="14" spans="1:6">
      <c r="B14" s="35" t="s">
        <v>277</v>
      </c>
      <c r="C14" s="34" t="s">
        <v>325</v>
      </c>
    </row>
    <row r="15" spans="1:6">
      <c r="B15" s="35" t="s">
        <v>278</v>
      </c>
      <c r="C15" s="34" t="s">
        <v>326</v>
      </c>
    </row>
    <row r="16" spans="1:6">
      <c r="B16" s="35" t="s">
        <v>279</v>
      </c>
      <c r="C16" s="34" t="s">
        <v>327</v>
      </c>
    </row>
    <row r="17" spans="1:3">
      <c r="B17" s="35" t="s">
        <v>280</v>
      </c>
      <c r="C17" s="34" t="s">
        <v>328</v>
      </c>
    </row>
    <row r="18" spans="1:3">
      <c r="B18" s="35" t="s">
        <v>281</v>
      </c>
      <c r="C18" s="34" t="s">
        <v>329</v>
      </c>
    </row>
    <row r="19" spans="1:3">
      <c r="B19" s="35" t="s">
        <v>282</v>
      </c>
      <c r="C19" s="34" t="s">
        <v>330</v>
      </c>
    </row>
    <row r="20" spans="1:3">
      <c r="B20" s="35" t="s">
        <v>283</v>
      </c>
      <c r="C20" s="34" t="s">
        <v>331</v>
      </c>
    </row>
    <row r="21" spans="1:3">
      <c r="B21" s="35" t="s">
        <v>284</v>
      </c>
      <c r="C21" s="34" t="s">
        <v>332</v>
      </c>
    </row>
    <row r="22" spans="1:3">
      <c r="B22" s="35" t="s">
        <v>285</v>
      </c>
      <c r="C22" s="34" t="s">
        <v>333</v>
      </c>
    </row>
    <row r="23" spans="1:3">
      <c r="B23" s="35" t="s">
        <v>286</v>
      </c>
      <c r="C23" s="34" t="s">
        <v>334</v>
      </c>
    </row>
    <row r="24" spans="1:3">
      <c r="B24" s="35" t="s">
        <v>287</v>
      </c>
      <c r="C24" s="34" t="s">
        <v>335</v>
      </c>
    </row>
    <row r="25" spans="1:3">
      <c r="B25" s="35" t="s">
        <v>288</v>
      </c>
      <c r="C25" s="34" t="s">
        <v>336</v>
      </c>
    </row>
    <row r="26" spans="1:3">
      <c r="B26" s="35" t="s">
        <v>289</v>
      </c>
      <c r="C26" s="34" t="s">
        <v>337</v>
      </c>
    </row>
    <row r="27" spans="1:3">
      <c r="B27" s="37" t="str">
        <f t="shared" ref="B27:B90" si="0" xml:space="preserve"> "" &amp; A28</f>
        <v>Afghanistan</v>
      </c>
      <c r="C27" s="36" t="s">
        <v>338</v>
      </c>
    </row>
    <row r="28" spans="1:3">
      <c r="A28" s="36" t="s">
        <v>15</v>
      </c>
      <c r="B28" s="37" t="str">
        <f t="shared" si="0"/>
        <v>Åland Islands</v>
      </c>
      <c r="C28" s="36" t="s">
        <v>339</v>
      </c>
    </row>
    <row r="29" spans="1:3">
      <c r="A29" s="36" t="s">
        <v>16</v>
      </c>
      <c r="B29" s="37" t="str">
        <f t="shared" si="0"/>
        <v>Albania</v>
      </c>
      <c r="C29" s="36" t="s">
        <v>340</v>
      </c>
    </row>
    <row r="30" spans="1:3">
      <c r="A30" s="36" t="s">
        <v>17</v>
      </c>
      <c r="B30" s="37" t="str">
        <f t="shared" si="0"/>
        <v>Algeria</v>
      </c>
      <c r="C30" s="36" t="s">
        <v>341</v>
      </c>
    </row>
    <row r="31" spans="1:3">
      <c r="A31" s="36" t="s">
        <v>18</v>
      </c>
      <c r="B31" s="37" t="str">
        <f t="shared" si="0"/>
        <v>American Samoa</v>
      </c>
      <c r="C31" s="36" t="s">
        <v>342</v>
      </c>
    </row>
    <row r="32" spans="1:3">
      <c r="A32" s="36" t="s">
        <v>19</v>
      </c>
      <c r="B32" s="37" t="str">
        <f t="shared" si="0"/>
        <v>Andorra</v>
      </c>
      <c r="C32" s="36" t="s">
        <v>343</v>
      </c>
    </row>
    <row r="33" spans="1:3">
      <c r="A33" s="36" t="s">
        <v>20</v>
      </c>
      <c r="B33" s="37" t="str">
        <f t="shared" si="0"/>
        <v>Angola</v>
      </c>
      <c r="C33" s="36" t="s">
        <v>344</v>
      </c>
    </row>
    <row r="34" spans="1:3">
      <c r="A34" s="36" t="s">
        <v>21</v>
      </c>
      <c r="B34" s="37" t="str">
        <f t="shared" si="0"/>
        <v>Anguilla</v>
      </c>
      <c r="C34" s="36" t="s">
        <v>345</v>
      </c>
    </row>
    <row r="35" spans="1:3">
      <c r="A35" s="36" t="s">
        <v>22</v>
      </c>
      <c r="B35" s="37" t="str">
        <f t="shared" si="0"/>
        <v>Antigua and Barbuda</v>
      </c>
      <c r="C35" s="36" t="s">
        <v>346</v>
      </c>
    </row>
    <row r="36" spans="1:3">
      <c r="A36" s="36" t="s">
        <v>23</v>
      </c>
      <c r="B36" s="37" t="str">
        <f t="shared" si="0"/>
        <v>Argentina</v>
      </c>
      <c r="C36" s="36" t="s">
        <v>347</v>
      </c>
    </row>
    <row r="37" spans="1:3">
      <c r="A37" s="36" t="s">
        <v>24</v>
      </c>
      <c r="B37" s="37" t="str">
        <f t="shared" si="0"/>
        <v>Armenia</v>
      </c>
      <c r="C37" s="36" t="s">
        <v>348</v>
      </c>
    </row>
    <row r="38" spans="1:3">
      <c r="A38" s="36" t="s">
        <v>25</v>
      </c>
      <c r="B38" s="37" t="str">
        <f t="shared" si="0"/>
        <v>Aruba</v>
      </c>
      <c r="C38" s="36" t="s">
        <v>349</v>
      </c>
    </row>
    <row r="39" spans="1:3">
      <c r="A39" s="36" t="s">
        <v>26</v>
      </c>
      <c r="B39" s="37" t="str">
        <f t="shared" si="0"/>
        <v>Australia</v>
      </c>
      <c r="C39" s="36" t="s">
        <v>350</v>
      </c>
    </row>
    <row r="40" spans="1:3">
      <c r="A40" s="36" t="s">
        <v>27</v>
      </c>
      <c r="B40" s="37" t="str">
        <f t="shared" si="0"/>
        <v>Austria</v>
      </c>
      <c r="C40" s="36" t="s">
        <v>351</v>
      </c>
    </row>
    <row r="41" spans="1:3">
      <c r="A41" s="36" t="s">
        <v>28</v>
      </c>
      <c r="B41" s="37" t="str">
        <f t="shared" si="0"/>
        <v>Azerbaijan</v>
      </c>
      <c r="C41" s="36" t="s">
        <v>352</v>
      </c>
    </row>
    <row r="42" spans="1:3">
      <c r="A42" s="36" t="s">
        <v>29</v>
      </c>
      <c r="B42" s="37" t="str">
        <f t="shared" si="0"/>
        <v>Bahamas</v>
      </c>
      <c r="C42" s="36" t="s">
        <v>353</v>
      </c>
    </row>
    <row r="43" spans="1:3">
      <c r="A43" s="36" t="s">
        <v>30</v>
      </c>
      <c r="B43" s="37" t="str">
        <f t="shared" si="0"/>
        <v>Bahrain</v>
      </c>
      <c r="C43" s="36" t="s">
        <v>354</v>
      </c>
    </row>
    <row r="44" spans="1:3">
      <c r="A44" s="36" t="s">
        <v>31</v>
      </c>
      <c r="B44" s="37" t="str">
        <f t="shared" si="0"/>
        <v>Bangladesh</v>
      </c>
      <c r="C44" s="36" t="s">
        <v>355</v>
      </c>
    </row>
    <row r="45" spans="1:3">
      <c r="A45" s="36" t="s">
        <v>32</v>
      </c>
      <c r="B45" s="37" t="str">
        <f t="shared" si="0"/>
        <v>Barbados</v>
      </c>
      <c r="C45" s="36" t="s">
        <v>356</v>
      </c>
    </row>
    <row r="46" spans="1:3">
      <c r="A46" s="36" t="s">
        <v>33</v>
      </c>
      <c r="B46" s="37" t="str">
        <f t="shared" si="0"/>
        <v>Belarus</v>
      </c>
      <c r="C46" s="36" t="s">
        <v>357</v>
      </c>
    </row>
    <row r="47" spans="1:3">
      <c r="A47" s="36" t="s">
        <v>34</v>
      </c>
      <c r="B47" s="37" t="str">
        <f t="shared" si="0"/>
        <v>Belgium</v>
      </c>
      <c r="C47" s="36" t="s">
        <v>358</v>
      </c>
    </row>
    <row r="48" spans="1:3">
      <c r="A48" s="36" t="s">
        <v>35</v>
      </c>
      <c r="B48" s="37" t="str">
        <f t="shared" si="0"/>
        <v>Belize</v>
      </c>
      <c r="C48" s="36" t="s">
        <v>359</v>
      </c>
    </row>
    <row r="49" spans="1:3">
      <c r="A49" s="36" t="s">
        <v>36</v>
      </c>
      <c r="B49" s="37" t="str">
        <f t="shared" si="0"/>
        <v>Benin</v>
      </c>
      <c r="C49" s="36" t="s">
        <v>360</v>
      </c>
    </row>
    <row r="50" spans="1:3">
      <c r="A50" s="36" t="s">
        <v>37</v>
      </c>
      <c r="B50" s="37" t="str">
        <f t="shared" si="0"/>
        <v>Bermuda</v>
      </c>
      <c r="C50" s="36" t="s">
        <v>361</v>
      </c>
    </row>
    <row r="51" spans="1:3">
      <c r="A51" s="36" t="s">
        <v>38</v>
      </c>
      <c r="B51" s="37" t="str">
        <f t="shared" si="0"/>
        <v>Bhutan</v>
      </c>
      <c r="C51" s="36" t="s">
        <v>362</v>
      </c>
    </row>
    <row r="52" spans="1:3">
      <c r="A52" s="36" t="s">
        <v>39</v>
      </c>
      <c r="B52" s="37" t="str">
        <f t="shared" si="0"/>
        <v>Bolivia (Plurinational State of)</v>
      </c>
      <c r="C52" s="36" t="s">
        <v>363</v>
      </c>
    </row>
    <row r="53" spans="1:3">
      <c r="A53" s="36" t="s">
        <v>40</v>
      </c>
      <c r="B53" s="37" t="str">
        <f t="shared" si="0"/>
        <v>Bonaire, Sint Eustatius and Saba</v>
      </c>
      <c r="C53" s="36" t="s">
        <v>364</v>
      </c>
    </row>
    <row r="54" spans="1:3">
      <c r="A54" s="36" t="s">
        <v>41</v>
      </c>
      <c r="B54" s="37" t="str">
        <f t="shared" si="0"/>
        <v>Bosnia and Herzegovina</v>
      </c>
      <c r="C54" s="36" t="s">
        <v>365</v>
      </c>
    </row>
    <row r="55" spans="1:3">
      <c r="A55" s="36" t="s">
        <v>42</v>
      </c>
      <c r="B55" s="37" t="str">
        <f t="shared" si="0"/>
        <v>Botswana</v>
      </c>
      <c r="C55" s="36" t="s">
        <v>366</v>
      </c>
    </row>
    <row r="56" spans="1:3">
      <c r="A56" s="36" t="s">
        <v>43</v>
      </c>
      <c r="B56" s="37" t="str">
        <f t="shared" si="0"/>
        <v>Brazil</v>
      </c>
      <c r="C56" s="36" t="s">
        <v>367</v>
      </c>
    </row>
    <row r="57" spans="1:3">
      <c r="A57" s="36" t="s">
        <v>44</v>
      </c>
      <c r="B57" s="37" t="str">
        <f t="shared" si="0"/>
        <v>British Virgin Islands</v>
      </c>
      <c r="C57" s="36" t="s">
        <v>368</v>
      </c>
    </row>
    <row r="58" spans="1:3">
      <c r="A58" s="36" t="s">
        <v>45</v>
      </c>
      <c r="B58" s="37" t="str">
        <f t="shared" si="0"/>
        <v>Brunei Darussalam</v>
      </c>
      <c r="C58" s="36" t="s">
        <v>369</v>
      </c>
    </row>
    <row r="59" spans="1:3">
      <c r="A59" s="36" t="s">
        <v>46</v>
      </c>
      <c r="B59" s="37" t="str">
        <f t="shared" si="0"/>
        <v>Bulgaria</v>
      </c>
      <c r="C59" s="36" t="s">
        <v>370</v>
      </c>
    </row>
    <row r="60" spans="1:3">
      <c r="A60" s="36" t="s">
        <v>47</v>
      </c>
      <c r="B60" s="37" t="str">
        <f t="shared" si="0"/>
        <v>Burkina Faso</v>
      </c>
      <c r="C60" s="36" t="s">
        <v>371</v>
      </c>
    </row>
    <row r="61" spans="1:3">
      <c r="A61" s="36" t="s">
        <v>48</v>
      </c>
      <c r="B61" s="37" t="str">
        <f t="shared" si="0"/>
        <v>Burundi</v>
      </c>
      <c r="C61" s="36" t="s">
        <v>372</v>
      </c>
    </row>
    <row r="62" spans="1:3">
      <c r="A62" s="36" t="s">
        <v>49</v>
      </c>
      <c r="B62" s="37" t="str">
        <f t="shared" si="0"/>
        <v>Cabo Verde</v>
      </c>
      <c r="C62" s="36" t="s">
        <v>373</v>
      </c>
    </row>
    <row r="63" spans="1:3">
      <c r="A63" s="36" t="s">
        <v>50</v>
      </c>
      <c r="B63" s="37" t="str">
        <f t="shared" si="0"/>
        <v>Cambodia</v>
      </c>
      <c r="C63" s="36" t="s">
        <v>374</v>
      </c>
    </row>
    <row r="64" spans="1:3">
      <c r="A64" s="36" t="s">
        <v>51</v>
      </c>
      <c r="B64" s="37" t="str">
        <f t="shared" si="0"/>
        <v>Cameroon</v>
      </c>
      <c r="C64" s="36" t="s">
        <v>375</v>
      </c>
    </row>
    <row r="65" spans="1:3">
      <c r="A65" s="36" t="s">
        <v>52</v>
      </c>
      <c r="B65" s="37" t="str">
        <f t="shared" si="0"/>
        <v>Canada</v>
      </c>
      <c r="C65" s="36" t="s">
        <v>376</v>
      </c>
    </row>
    <row r="66" spans="1:3">
      <c r="A66" s="36" t="s">
        <v>53</v>
      </c>
      <c r="B66" s="37" t="str">
        <f t="shared" si="0"/>
        <v>Cayman Islands</v>
      </c>
      <c r="C66" s="36" t="s">
        <v>377</v>
      </c>
    </row>
    <row r="67" spans="1:3">
      <c r="A67" s="36" t="s">
        <v>54</v>
      </c>
      <c r="B67" s="37" t="str">
        <f t="shared" si="0"/>
        <v>Central African Republic</v>
      </c>
      <c r="C67" s="36" t="s">
        <v>378</v>
      </c>
    </row>
    <row r="68" spans="1:3">
      <c r="A68" s="36" t="s">
        <v>55</v>
      </c>
      <c r="B68" s="37" t="str">
        <f t="shared" si="0"/>
        <v>Chad</v>
      </c>
      <c r="C68" s="36" t="s">
        <v>379</v>
      </c>
    </row>
    <row r="69" spans="1:3">
      <c r="A69" s="36" t="s">
        <v>56</v>
      </c>
      <c r="B69" s="37" t="str">
        <f t="shared" si="0"/>
        <v>Channel Islands</v>
      </c>
      <c r="C69" s="36" t="s">
        <v>380</v>
      </c>
    </row>
    <row r="70" spans="1:3">
      <c r="A70" s="38" t="s">
        <v>57</v>
      </c>
      <c r="B70" s="37" t="str">
        <f t="shared" si="0"/>
        <v>Chile</v>
      </c>
      <c r="C70" s="36" t="s">
        <v>381</v>
      </c>
    </row>
    <row r="71" spans="1:3">
      <c r="A71" s="36" t="s">
        <v>58</v>
      </c>
      <c r="B71" s="37" t="str">
        <f t="shared" si="0"/>
        <v>China</v>
      </c>
      <c r="C71" s="36" t="s">
        <v>382</v>
      </c>
    </row>
    <row r="72" spans="1:3" ht="25.5">
      <c r="A72" s="36" t="s">
        <v>59</v>
      </c>
      <c r="B72" s="37" t="str">
        <f t="shared" si="0"/>
        <v>China, Hong Kong Special Administrative Region</v>
      </c>
      <c r="C72" s="36" t="s">
        <v>383</v>
      </c>
    </row>
    <row r="73" spans="1:3" ht="25.5">
      <c r="A73" s="36" t="s">
        <v>60</v>
      </c>
      <c r="B73" s="37" t="str">
        <f t="shared" si="0"/>
        <v>China, Macao Special Administrative Region</v>
      </c>
      <c r="C73" s="36" t="s">
        <v>384</v>
      </c>
    </row>
    <row r="74" spans="1:3" ht="25.5">
      <c r="A74" s="36" t="s">
        <v>61</v>
      </c>
      <c r="B74" s="37" t="str">
        <f t="shared" si="0"/>
        <v>Colombia</v>
      </c>
      <c r="C74" s="36" t="s">
        <v>385</v>
      </c>
    </row>
    <row r="75" spans="1:3">
      <c r="A75" s="36" t="s">
        <v>62</v>
      </c>
      <c r="B75" s="37" t="str">
        <f t="shared" si="0"/>
        <v>Comoros</v>
      </c>
      <c r="C75" s="36" t="s">
        <v>386</v>
      </c>
    </row>
    <row r="76" spans="1:3">
      <c r="A76" s="36" t="s">
        <v>63</v>
      </c>
      <c r="B76" s="37" t="str">
        <f t="shared" si="0"/>
        <v>Congo</v>
      </c>
      <c r="C76" s="36" t="s">
        <v>387</v>
      </c>
    </row>
    <row r="77" spans="1:3">
      <c r="A77" s="36" t="s">
        <v>64</v>
      </c>
      <c r="B77" s="37" t="str">
        <f t="shared" si="0"/>
        <v>Cook Islands</v>
      </c>
      <c r="C77" s="36" t="s">
        <v>388</v>
      </c>
    </row>
    <row r="78" spans="1:3">
      <c r="A78" s="36" t="s">
        <v>65</v>
      </c>
      <c r="B78" s="37" t="str">
        <f t="shared" si="0"/>
        <v>Costa Rica</v>
      </c>
      <c r="C78" s="36" t="s">
        <v>389</v>
      </c>
    </row>
    <row r="79" spans="1:3">
      <c r="A79" s="36" t="s">
        <v>66</v>
      </c>
      <c r="B79" s="37" t="str">
        <f t="shared" si="0"/>
        <v>Côte d'Ivoire</v>
      </c>
      <c r="C79" s="36" t="s">
        <v>390</v>
      </c>
    </row>
    <row r="80" spans="1:3">
      <c r="A80" s="36" t="s">
        <v>67</v>
      </c>
      <c r="B80" s="37" t="str">
        <f t="shared" si="0"/>
        <v>Croatia</v>
      </c>
      <c r="C80" s="36" t="s">
        <v>391</v>
      </c>
    </row>
    <row r="81" spans="1:3">
      <c r="A81" s="36" t="s">
        <v>68</v>
      </c>
      <c r="B81" s="37" t="str">
        <f t="shared" si="0"/>
        <v>Cuba</v>
      </c>
      <c r="C81" s="36" t="s">
        <v>392</v>
      </c>
    </row>
    <row r="82" spans="1:3">
      <c r="A82" s="36" t="s">
        <v>69</v>
      </c>
      <c r="B82" s="37" t="str">
        <f t="shared" si="0"/>
        <v>Curaçao</v>
      </c>
      <c r="C82" s="36" t="s">
        <v>393</v>
      </c>
    </row>
    <row r="83" spans="1:3">
      <c r="A83" s="36" t="s">
        <v>70</v>
      </c>
      <c r="B83" s="37" t="str">
        <f t="shared" si="0"/>
        <v>Cyprus</v>
      </c>
      <c r="C83" s="36" t="s">
        <v>394</v>
      </c>
    </row>
    <row r="84" spans="1:3">
      <c r="A84" s="36" t="s">
        <v>71</v>
      </c>
      <c r="B84" s="37" t="str">
        <f t="shared" si="0"/>
        <v>Czech Republic</v>
      </c>
      <c r="C84" s="36" t="s">
        <v>395</v>
      </c>
    </row>
    <row r="85" spans="1:3">
      <c r="A85" s="36" t="s">
        <v>72</v>
      </c>
      <c r="B85" s="37" t="str">
        <f t="shared" si="0"/>
        <v>Democratic People's Republic of Korea</v>
      </c>
      <c r="C85" s="36" t="s">
        <v>396</v>
      </c>
    </row>
    <row r="86" spans="1:3" ht="25.5">
      <c r="A86" s="36" t="s">
        <v>73</v>
      </c>
      <c r="B86" s="37" t="str">
        <f t="shared" si="0"/>
        <v>Democratic Republic of the Congo</v>
      </c>
      <c r="C86" s="36" t="s">
        <v>397</v>
      </c>
    </row>
    <row r="87" spans="1:3" ht="25.5">
      <c r="A87" s="36" t="s">
        <v>74</v>
      </c>
      <c r="B87" s="37" t="str">
        <f t="shared" si="0"/>
        <v>Denmark</v>
      </c>
      <c r="C87" s="36" t="s">
        <v>398</v>
      </c>
    </row>
    <row r="88" spans="1:3">
      <c r="A88" s="36" t="s">
        <v>75</v>
      </c>
      <c r="B88" s="37" t="str">
        <f t="shared" si="0"/>
        <v>Djibouti</v>
      </c>
      <c r="C88" s="36" t="s">
        <v>399</v>
      </c>
    </row>
    <row r="89" spans="1:3">
      <c r="A89" s="36" t="s">
        <v>76</v>
      </c>
      <c r="B89" s="37" t="str">
        <f t="shared" si="0"/>
        <v>Dominica</v>
      </c>
      <c r="C89" s="36" t="s">
        <v>400</v>
      </c>
    </row>
    <row r="90" spans="1:3">
      <c r="A90" s="36" t="s">
        <v>77</v>
      </c>
      <c r="B90" s="37" t="str">
        <f t="shared" si="0"/>
        <v>Dominican Republic</v>
      </c>
      <c r="C90" s="36" t="s">
        <v>401</v>
      </c>
    </row>
    <row r="91" spans="1:3">
      <c r="A91" s="36" t="s">
        <v>78</v>
      </c>
      <c r="B91" s="37" t="str">
        <f t="shared" ref="B91:B154" si="1" xml:space="preserve"> "" &amp; A92</f>
        <v>Ecuador</v>
      </c>
      <c r="C91" s="36" t="s">
        <v>402</v>
      </c>
    </row>
    <row r="92" spans="1:3">
      <c r="A92" s="36" t="s">
        <v>79</v>
      </c>
      <c r="B92" s="37" t="str">
        <f t="shared" si="1"/>
        <v>Egypt</v>
      </c>
      <c r="C92" s="36" t="s">
        <v>403</v>
      </c>
    </row>
    <row r="93" spans="1:3">
      <c r="A93" s="36" t="s">
        <v>80</v>
      </c>
      <c r="B93" s="37" t="str">
        <f t="shared" si="1"/>
        <v>El Salvador</v>
      </c>
      <c r="C93" s="36" t="s">
        <v>404</v>
      </c>
    </row>
    <row r="94" spans="1:3">
      <c r="A94" s="36" t="s">
        <v>81</v>
      </c>
      <c r="B94" s="37" t="str">
        <f t="shared" si="1"/>
        <v>Equatorial Guinea</v>
      </c>
      <c r="C94" s="36" t="s">
        <v>405</v>
      </c>
    </row>
    <row r="95" spans="1:3">
      <c r="A95" s="36" t="s">
        <v>82</v>
      </c>
      <c r="B95" s="37" t="str">
        <f t="shared" si="1"/>
        <v>Eritrea</v>
      </c>
      <c r="C95" s="36" t="s">
        <v>406</v>
      </c>
    </row>
    <row r="96" spans="1:3">
      <c r="A96" s="36" t="s">
        <v>83</v>
      </c>
      <c r="B96" s="37" t="str">
        <f t="shared" si="1"/>
        <v>Estonia</v>
      </c>
      <c r="C96" s="36" t="s">
        <v>407</v>
      </c>
    </row>
    <row r="97" spans="1:3">
      <c r="A97" s="36" t="s">
        <v>84</v>
      </c>
      <c r="B97" s="37" t="str">
        <f t="shared" si="1"/>
        <v>Ethiopia</v>
      </c>
      <c r="C97" s="36" t="s">
        <v>408</v>
      </c>
    </row>
    <row r="98" spans="1:3">
      <c r="A98" s="36" t="s">
        <v>85</v>
      </c>
      <c r="B98" s="37" t="str">
        <f t="shared" si="1"/>
        <v>Faeroe Islands</v>
      </c>
      <c r="C98" s="36" t="s">
        <v>409</v>
      </c>
    </row>
    <row r="99" spans="1:3">
      <c r="A99" s="36" t="s">
        <v>86</v>
      </c>
      <c r="B99" s="37" t="str">
        <f t="shared" si="1"/>
        <v>Falkland Islands (Malvinas)</v>
      </c>
      <c r="C99" s="36" t="s">
        <v>410</v>
      </c>
    </row>
    <row r="100" spans="1:3">
      <c r="A100" s="36" t="s">
        <v>87</v>
      </c>
      <c r="B100" s="37" t="str">
        <f t="shared" si="1"/>
        <v>Fiji</v>
      </c>
      <c r="C100" s="36" t="s">
        <v>411</v>
      </c>
    </row>
    <row r="101" spans="1:3">
      <c r="A101" s="36" t="s">
        <v>88</v>
      </c>
      <c r="B101" s="37" t="str">
        <f t="shared" si="1"/>
        <v>Finland</v>
      </c>
      <c r="C101" s="36" t="s">
        <v>412</v>
      </c>
    </row>
    <row r="102" spans="1:3">
      <c r="A102" s="36" t="s">
        <v>89</v>
      </c>
      <c r="B102" s="37" t="str">
        <f t="shared" si="1"/>
        <v>France</v>
      </c>
      <c r="C102" s="36" t="s">
        <v>413</v>
      </c>
    </row>
    <row r="103" spans="1:3">
      <c r="A103" s="36" t="s">
        <v>90</v>
      </c>
      <c r="B103" s="37" t="str">
        <f t="shared" si="1"/>
        <v>French Guiana</v>
      </c>
      <c r="C103" s="36" t="s">
        <v>414</v>
      </c>
    </row>
    <row r="104" spans="1:3">
      <c r="A104" s="36" t="s">
        <v>91</v>
      </c>
      <c r="B104" s="37" t="str">
        <f t="shared" si="1"/>
        <v>French Polynesia</v>
      </c>
      <c r="C104" s="36" t="s">
        <v>415</v>
      </c>
    </row>
    <row r="105" spans="1:3">
      <c r="A105" s="36" t="s">
        <v>92</v>
      </c>
      <c r="B105" s="37" t="str">
        <f t="shared" si="1"/>
        <v>Gabon</v>
      </c>
      <c r="C105" s="36" t="s">
        <v>416</v>
      </c>
    </row>
    <row r="106" spans="1:3">
      <c r="A106" s="36" t="s">
        <v>93</v>
      </c>
      <c r="B106" s="37" t="str">
        <f t="shared" si="1"/>
        <v>Gambia</v>
      </c>
      <c r="C106" s="36" t="s">
        <v>417</v>
      </c>
    </row>
    <row r="107" spans="1:3">
      <c r="A107" s="36" t="s">
        <v>94</v>
      </c>
      <c r="B107" s="37" t="str">
        <f t="shared" si="1"/>
        <v>Georgia</v>
      </c>
      <c r="C107" s="36" t="s">
        <v>418</v>
      </c>
    </row>
    <row r="108" spans="1:3">
      <c r="A108" s="36" t="s">
        <v>95</v>
      </c>
      <c r="B108" s="37" t="str">
        <f t="shared" si="1"/>
        <v>Germany</v>
      </c>
      <c r="C108" s="36" t="s">
        <v>419</v>
      </c>
    </row>
    <row r="109" spans="1:3">
      <c r="A109" s="36" t="s">
        <v>96</v>
      </c>
      <c r="B109" s="37" t="str">
        <f t="shared" si="1"/>
        <v>Ghana</v>
      </c>
      <c r="C109" s="36" t="s">
        <v>420</v>
      </c>
    </row>
    <row r="110" spans="1:3">
      <c r="A110" s="36" t="s">
        <v>97</v>
      </c>
      <c r="B110" s="37" t="str">
        <f t="shared" si="1"/>
        <v>Gibraltar</v>
      </c>
      <c r="C110" s="36" t="s">
        <v>421</v>
      </c>
    </row>
    <row r="111" spans="1:3">
      <c r="A111" s="36" t="s">
        <v>98</v>
      </c>
      <c r="B111" s="37" t="str">
        <f t="shared" si="1"/>
        <v>Greece</v>
      </c>
      <c r="C111" s="36" t="s">
        <v>422</v>
      </c>
    </row>
    <row r="112" spans="1:3">
      <c r="A112" s="36" t="s">
        <v>99</v>
      </c>
      <c r="B112" s="37" t="str">
        <f t="shared" si="1"/>
        <v>Greenland</v>
      </c>
      <c r="C112" s="36" t="s">
        <v>423</v>
      </c>
    </row>
    <row r="113" spans="1:3">
      <c r="A113" s="36" t="s">
        <v>100</v>
      </c>
      <c r="B113" s="37" t="str">
        <f t="shared" si="1"/>
        <v>Grenada</v>
      </c>
      <c r="C113" s="36" t="s">
        <v>424</v>
      </c>
    </row>
    <row r="114" spans="1:3">
      <c r="A114" s="36" t="s">
        <v>101</v>
      </c>
      <c r="B114" s="37" t="str">
        <f t="shared" si="1"/>
        <v>Guadeloupe</v>
      </c>
      <c r="C114" s="36" t="s">
        <v>425</v>
      </c>
    </row>
    <row r="115" spans="1:3">
      <c r="A115" s="36" t="s">
        <v>102</v>
      </c>
      <c r="B115" s="37" t="str">
        <f t="shared" si="1"/>
        <v>Guam</v>
      </c>
      <c r="C115" s="36" t="s">
        <v>426</v>
      </c>
    </row>
    <row r="116" spans="1:3">
      <c r="A116" s="36" t="s">
        <v>103</v>
      </c>
      <c r="B116" s="37" t="str">
        <f t="shared" si="1"/>
        <v>Guatemala</v>
      </c>
      <c r="C116" s="36" t="s">
        <v>427</v>
      </c>
    </row>
    <row r="117" spans="1:3">
      <c r="A117" s="36" t="s">
        <v>104</v>
      </c>
      <c r="B117" s="37" t="str">
        <f t="shared" si="1"/>
        <v>Guernsey</v>
      </c>
      <c r="C117" s="36" t="s">
        <v>428</v>
      </c>
    </row>
    <row r="118" spans="1:3">
      <c r="A118" s="36" t="s">
        <v>105</v>
      </c>
      <c r="B118" s="37" t="str">
        <f t="shared" si="1"/>
        <v>Guinea</v>
      </c>
      <c r="C118" s="36" t="s">
        <v>429</v>
      </c>
    </row>
    <row r="119" spans="1:3">
      <c r="A119" s="36" t="s">
        <v>106</v>
      </c>
      <c r="B119" s="37" t="str">
        <f t="shared" si="1"/>
        <v>Guinea-Bissau</v>
      </c>
      <c r="C119" s="36" t="s">
        <v>430</v>
      </c>
    </row>
    <row r="120" spans="1:3">
      <c r="A120" s="36" t="s">
        <v>107</v>
      </c>
      <c r="B120" s="37" t="str">
        <f t="shared" si="1"/>
        <v>Guyana</v>
      </c>
      <c r="C120" s="36" t="s">
        <v>431</v>
      </c>
    </row>
    <row r="121" spans="1:3">
      <c r="A121" s="36" t="s">
        <v>108</v>
      </c>
      <c r="B121" s="37" t="str">
        <f t="shared" si="1"/>
        <v>Haiti</v>
      </c>
      <c r="C121" s="36" t="s">
        <v>432</v>
      </c>
    </row>
    <row r="122" spans="1:3">
      <c r="A122" s="36" t="s">
        <v>109</v>
      </c>
      <c r="B122" s="37" t="str">
        <f t="shared" si="1"/>
        <v>Holy See</v>
      </c>
      <c r="C122" s="36" t="s">
        <v>433</v>
      </c>
    </row>
    <row r="123" spans="1:3">
      <c r="A123" s="36" t="s">
        <v>110</v>
      </c>
      <c r="B123" s="37" t="str">
        <f t="shared" si="1"/>
        <v>Honduras</v>
      </c>
      <c r="C123" s="36" t="s">
        <v>434</v>
      </c>
    </row>
    <row r="124" spans="1:3">
      <c r="A124" s="36" t="s">
        <v>111</v>
      </c>
      <c r="B124" s="37" t="str">
        <f t="shared" si="1"/>
        <v>Hungary</v>
      </c>
      <c r="C124" s="36" t="s">
        <v>435</v>
      </c>
    </row>
    <row r="125" spans="1:3">
      <c r="A125" s="36" t="s">
        <v>112</v>
      </c>
      <c r="B125" s="37" t="str">
        <f t="shared" si="1"/>
        <v>Iceland</v>
      </c>
      <c r="C125" s="36" t="s">
        <v>436</v>
      </c>
    </row>
    <row r="126" spans="1:3">
      <c r="A126" s="36" t="s">
        <v>113</v>
      </c>
      <c r="B126" s="37" t="str">
        <f t="shared" si="1"/>
        <v>India</v>
      </c>
      <c r="C126" s="36" t="s">
        <v>437</v>
      </c>
    </row>
    <row r="127" spans="1:3">
      <c r="A127" s="36" t="s">
        <v>114</v>
      </c>
      <c r="B127" s="37" t="str">
        <f t="shared" si="1"/>
        <v>Indonesia</v>
      </c>
      <c r="C127" s="36" t="s">
        <v>438</v>
      </c>
    </row>
    <row r="128" spans="1:3">
      <c r="A128" s="36" t="s">
        <v>115</v>
      </c>
      <c r="B128" s="37" t="str">
        <f t="shared" si="1"/>
        <v>Iran (Islamic Republic of)</v>
      </c>
      <c r="C128" s="36" t="s">
        <v>439</v>
      </c>
    </row>
    <row r="129" spans="1:3">
      <c r="A129" s="36" t="s">
        <v>116</v>
      </c>
      <c r="B129" s="37" t="str">
        <f t="shared" si="1"/>
        <v>Iraq</v>
      </c>
      <c r="C129" s="36" t="s">
        <v>440</v>
      </c>
    </row>
    <row r="130" spans="1:3">
      <c r="A130" s="36" t="s">
        <v>117</v>
      </c>
      <c r="B130" s="37" t="str">
        <f t="shared" si="1"/>
        <v>Ireland</v>
      </c>
      <c r="C130" s="36" t="s">
        <v>441</v>
      </c>
    </row>
    <row r="131" spans="1:3">
      <c r="A131" s="36" t="s">
        <v>118</v>
      </c>
      <c r="B131" s="37" t="str">
        <f t="shared" si="1"/>
        <v>Isle of Man</v>
      </c>
      <c r="C131" s="36" t="s">
        <v>442</v>
      </c>
    </row>
    <row r="132" spans="1:3">
      <c r="A132" s="36" t="s">
        <v>119</v>
      </c>
      <c r="B132" s="37" t="str">
        <f t="shared" si="1"/>
        <v>Israel</v>
      </c>
      <c r="C132" s="36" t="s">
        <v>443</v>
      </c>
    </row>
    <row r="133" spans="1:3">
      <c r="A133" s="36" t="s">
        <v>120</v>
      </c>
      <c r="B133" s="37" t="str">
        <f t="shared" si="1"/>
        <v>Italy</v>
      </c>
      <c r="C133" s="36" t="s">
        <v>444</v>
      </c>
    </row>
    <row r="134" spans="1:3">
      <c r="A134" s="36" t="s">
        <v>121</v>
      </c>
      <c r="B134" s="37" t="str">
        <f t="shared" si="1"/>
        <v>Jamaica</v>
      </c>
      <c r="C134" s="36" t="s">
        <v>445</v>
      </c>
    </row>
    <row r="135" spans="1:3">
      <c r="A135" s="36" t="s">
        <v>122</v>
      </c>
      <c r="B135" s="37" t="str">
        <f t="shared" si="1"/>
        <v>Japan</v>
      </c>
      <c r="C135" s="36" t="s">
        <v>446</v>
      </c>
    </row>
    <row r="136" spans="1:3">
      <c r="A136" s="36" t="s">
        <v>123</v>
      </c>
      <c r="B136" s="37" t="str">
        <f t="shared" si="1"/>
        <v>Jersey</v>
      </c>
      <c r="C136" s="36" t="s">
        <v>447</v>
      </c>
    </row>
    <row r="137" spans="1:3">
      <c r="A137" s="38" t="s">
        <v>124</v>
      </c>
      <c r="B137" s="37" t="str">
        <f t="shared" si="1"/>
        <v>Jordan</v>
      </c>
      <c r="C137" s="36" t="s">
        <v>448</v>
      </c>
    </row>
    <row r="138" spans="1:3">
      <c r="A138" s="36" t="s">
        <v>125</v>
      </c>
      <c r="B138" s="37" t="str">
        <f t="shared" si="1"/>
        <v>Kazakhstan</v>
      </c>
      <c r="C138" s="36" t="s">
        <v>449</v>
      </c>
    </row>
    <row r="139" spans="1:3">
      <c r="A139" s="36" t="s">
        <v>126</v>
      </c>
      <c r="B139" s="37" t="str">
        <f t="shared" si="1"/>
        <v>Kenya</v>
      </c>
      <c r="C139" s="36" t="s">
        <v>450</v>
      </c>
    </row>
    <row r="140" spans="1:3">
      <c r="A140" s="36" t="s">
        <v>127</v>
      </c>
      <c r="B140" s="37" t="str">
        <f t="shared" si="1"/>
        <v>Kiribati</v>
      </c>
      <c r="C140" s="36" t="s">
        <v>451</v>
      </c>
    </row>
    <row r="141" spans="1:3">
      <c r="A141" s="36" t="s">
        <v>128</v>
      </c>
      <c r="B141" s="37" t="str">
        <f t="shared" si="1"/>
        <v>Kuwait</v>
      </c>
      <c r="C141" s="36" t="s">
        <v>452</v>
      </c>
    </row>
    <row r="142" spans="1:3">
      <c r="A142" s="36" t="s">
        <v>129</v>
      </c>
      <c r="B142" s="37" t="str">
        <f t="shared" si="1"/>
        <v>Kyrgyzstan</v>
      </c>
      <c r="C142" s="36" t="s">
        <v>453</v>
      </c>
    </row>
    <row r="143" spans="1:3">
      <c r="A143" s="36" t="s">
        <v>130</v>
      </c>
      <c r="B143" s="37" t="str">
        <f t="shared" si="1"/>
        <v>Lao People's Democratic Republic</v>
      </c>
      <c r="C143" s="36" t="s">
        <v>454</v>
      </c>
    </row>
    <row r="144" spans="1:3" ht="25.5">
      <c r="A144" s="36" t="s">
        <v>131</v>
      </c>
      <c r="B144" s="37" t="str">
        <f t="shared" si="1"/>
        <v>Latvia</v>
      </c>
      <c r="C144" s="36" t="s">
        <v>455</v>
      </c>
    </row>
    <row r="145" spans="1:3">
      <c r="A145" s="36" t="s">
        <v>132</v>
      </c>
      <c r="B145" s="37" t="str">
        <f t="shared" si="1"/>
        <v>Lebanon</v>
      </c>
      <c r="C145" s="36" t="s">
        <v>456</v>
      </c>
    </row>
    <row r="146" spans="1:3">
      <c r="A146" s="36" t="s">
        <v>133</v>
      </c>
      <c r="B146" s="37" t="str">
        <f t="shared" si="1"/>
        <v>Lesotho</v>
      </c>
      <c r="C146" s="36" t="s">
        <v>457</v>
      </c>
    </row>
    <row r="147" spans="1:3">
      <c r="A147" s="36" t="s">
        <v>134</v>
      </c>
      <c r="B147" s="37" t="str">
        <f t="shared" si="1"/>
        <v>Liberia</v>
      </c>
      <c r="C147" s="36" t="s">
        <v>458</v>
      </c>
    </row>
    <row r="148" spans="1:3">
      <c r="A148" s="36" t="s">
        <v>135</v>
      </c>
      <c r="B148" s="37" t="str">
        <f t="shared" si="1"/>
        <v>Libya</v>
      </c>
      <c r="C148" s="36" t="s">
        <v>459</v>
      </c>
    </row>
    <row r="149" spans="1:3">
      <c r="A149" s="36" t="s">
        <v>136</v>
      </c>
      <c r="B149" s="37" t="str">
        <f t="shared" si="1"/>
        <v>Liechtenstein</v>
      </c>
      <c r="C149" s="36" t="s">
        <v>460</v>
      </c>
    </row>
    <row r="150" spans="1:3">
      <c r="A150" s="36" t="s">
        <v>137</v>
      </c>
      <c r="B150" s="37" t="str">
        <f t="shared" si="1"/>
        <v>Lithuania</v>
      </c>
      <c r="C150" s="36" t="s">
        <v>461</v>
      </c>
    </row>
    <row r="151" spans="1:3">
      <c r="A151" s="36" t="s">
        <v>138</v>
      </c>
      <c r="B151" s="37" t="str">
        <f t="shared" si="1"/>
        <v>Luxembourg</v>
      </c>
      <c r="C151" s="36" t="s">
        <v>462</v>
      </c>
    </row>
    <row r="152" spans="1:3">
      <c r="A152" s="36" t="s">
        <v>139</v>
      </c>
      <c r="B152" s="37" t="str">
        <f t="shared" si="1"/>
        <v>Madagascar</v>
      </c>
      <c r="C152" s="36" t="s">
        <v>463</v>
      </c>
    </row>
    <row r="153" spans="1:3">
      <c r="A153" s="36" t="s">
        <v>140</v>
      </c>
      <c r="B153" s="37" t="str">
        <f t="shared" si="1"/>
        <v>Malawi</v>
      </c>
      <c r="C153" s="36" t="s">
        <v>464</v>
      </c>
    </row>
    <row r="154" spans="1:3">
      <c r="A154" s="36" t="s">
        <v>141</v>
      </c>
      <c r="B154" s="37" t="str">
        <f t="shared" si="1"/>
        <v>Malaysia</v>
      </c>
      <c r="C154" s="36" t="s">
        <v>465</v>
      </c>
    </row>
    <row r="155" spans="1:3">
      <c r="A155" s="36" t="s">
        <v>142</v>
      </c>
      <c r="B155" s="37" t="str">
        <f t="shared" ref="B155:B218" si="2" xml:space="preserve"> "" &amp; A156</f>
        <v>Maldives</v>
      </c>
      <c r="C155" s="36" t="s">
        <v>466</v>
      </c>
    </row>
    <row r="156" spans="1:3">
      <c r="A156" s="36" t="s">
        <v>143</v>
      </c>
      <c r="B156" s="37" t="str">
        <f t="shared" si="2"/>
        <v>Mali</v>
      </c>
      <c r="C156" s="36" t="s">
        <v>467</v>
      </c>
    </row>
    <row r="157" spans="1:3">
      <c r="A157" s="36" t="s">
        <v>144</v>
      </c>
      <c r="B157" s="37" t="str">
        <f t="shared" si="2"/>
        <v>Malta</v>
      </c>
      <c r="C157" s="36" t="s">
        <v>468</v>
      </c>
    </row>
    <row r="158" spans="1:3">
      <c r="A158" s="36" t="s">
        <v>145</v>
      </c>
      <c r="B158" s="37" t="str">
        <f t="shared" si="2"/>
        <v>Marshall Islands</v>
      </c>
      <c r="C158" s="36" t="s">
        <v>469</v>
      </c>
    </row>
    <row r="159" spans="1:3">
      <c r="A159" s="36" t="s">
        <v>146</v>
      </c>
      <c r="B159" s="37" t="str">
        <f t="shared" si="2"/>
        <v>Martinique</v>
      </c>
      <c r="C159" s="36" t="s">
        <v>470</v>
      </c>
    </row>
    <row r="160" spans="1:3">
      <c r="A160" s="36" t="s">
        <v>147</v>
      </c>
      <c r="B160" s="37" t="str">
        <f t="shared" si="2"/>
        <v>Mauritania</v>
      </c>
      <c r="C160" s="36" t="s">
        <v>471</v>
      </c>
    </row>
    <row r="161" spans="1:3">
      <c r="A161" s="36" t="s">
        <v>148</v>
      </c>
      <c r="B161" s="37" t="str">
        <f t="shared" si="2"/>
        <v>Mauritius</v>
      </c>
      <c r="C161" s="36" t="s">
        <v>472</v>
      </c>
    </row>
    <row r="162" spans="1:3">
      <c r="A162" s="36" t="s">
        <v>149</v>
      </c>
      <c r="B162" s="37" t="str">
        <f t="shared" si="2"/>
        <v>Mayotte</v>
      </c>
      <c r="C162" s="36" t="s">
        <v>473</v>
      </c>
    </row>
    <row r="163" spans="1:3">
      <c r="A163" s="38" t="s">
        <v>150</v>
      </c>
      <c r="B163" s="37" t="str">
        <f t="shared" si="2"/>
        <v>Mexico</v>
      </c>
      <c r="C163" s="36" t="s">
        <v>474</v>
      </c>
    </row>
    <row r="164" spans="1:3">
      <c r="A164" s="36" t="s">
        <v>151</v>
      </c>
      <c r="B164" s="37" t="str">
        <f t="shared" si="2"/>
        <v>Micronesia (Federated States of)</v>
      </c>
      <c r="C164" s="36" t="s">
        <v>475</v>
      </c>
    </row>
    <row r="165" spans="1:3">
      <c r="A165" s="36" t="s">
        <v>152</v>
      </c>
      <c r="B165" s="37" t="str">
        <f t="shared" si="2"/>
        <v>Monaco</v>
      </c>
      <c r="C165" s="36" t="s">
        <v>476</v>
      </c>
    </row>
    <row r="166" spans="1:3">
      <c r="A166" s="36" t="s">
        <v>153</v>
      </c>
      <c r="B166" s="37" t="str">
        <f t="shared" si="2"/>
        <v>Mongolia</v>
      </c>
      <c r="C166" s="36" t="s">
        <v>477</v>
      </c>
    </row>
    <row r="167" spans="1:3">
      <c r="A167" s="36" t="s">
        <v>154</v>
      </c>
      <c r="B167" s="37" t="str">
        <f t="shared" si="2"/>
        <v>Montenegro</v>
      </c>
      <c r="C167" s="36" t="s">
        <v>478</v>
      </c>
    </row>
    <row r="168" spans="1:3">
      <c r="A168" s="36" t="s">
        <v>155</v>
      </c>
      <c r="B168" s="37" t="str">
        <f t="shared" si="2"/>
        <v>Montserrat</v>
      </c>
      <c r="C168" s="36" t="s">
        <v>479</v>
      </c>
    </row>
    <row r="169" spans="1:3">
      <c r="A169" s="36" t="s">
        <v>156</v>
      </c>
      <c r="B169" s="37" t="str">
        <f t="shared" si="2"/>
        <v>Morocco</v>
      </c>
      <c r="C169" s="36" t="s">
        <v>480</v>
      </c>
    </row>
    <row r="170" spans="1:3">
      <c r="A170" s="36" t="s">
        <v>157</v>
      </c>
      <c r="B170" s="37" t="str">
        <f t="shared" si="2"/>
        <v>Mozambique</v>
      </c>
      <c r="C170" s="36" t="s">
        <v>481</v>
      </c>
    </row>
    <row r="171" spans="1:3">
      <c r="A171" s="36" t="s">
        <v>158</v>
      </c>
      <c r="B171" s="37" t="str">
        <f t="shared" si="2"/>
        <v>Myanmar</v>
      </c>
      <c r="C171" s="36" t="s">
        <v>482</v>
      </c>
    </row>
    <row r="172" spans="1:3">
      <c r="A172" s="36" t="s">
        <v>159</v>
      </c>
      <c r="B172" s="37" t="str">
        <f t="shared" si="2"/>
        <v>Namibia</v>
      </c>
      <c r="C172" s="36" t="s">
        <v>483</v>
      </c>
    </row>
    <row r="173" spans="1:3">
      <c r="A173" s="36" t="s">
        <v>160</v>
      </c>
      <c r="B173" s="37" t="str">
        <f t="shared" si="2"/>
        <v>Nauru</v>
      </c>
      <c r="C173" s="36" t="s">
        <v>484</v>
      </c>
    </row>
    <row r="174" spans="1:3">
      <c r="A174" s="36" t="s">
        <v>161</v>
      </c>
      <c r="B174" s="37" t="str">
        <f t="shared" si="2"/>
        <v>Nepal</v>
      </c>
      <c r="C174" s="36" t="s">
        <v>485</v>
      </c>
    </row>
    <row r="175" spans="1:3">
      <c r="A175" s="36" t="s">
        <v>162</v>
      </c>
      <c r="B175" s="37" t="str">
        <f t="shared" si="2"/>
        <v>Netherlands</v>
      </c>
      <c r="C175" s="36" t="s">
        <v>486</v>
      </c>
    </row>
    <row r="176" spans="1:3">
      <c r="A176" s="36" t="s">
        <v>163</v>
      </c>
      <c r="B176" s="37" t="str">
        <f t="shared" si="2"/>
        <v>New Caledonia</v>
      </c>
      <c r="C176" s="36" t="s">
        <v>487</v>
      </c>
    </row>
    <row r="177" spans="1:3">
      <c r="A177" s="36" t="s">
        <v>164</v>
      </c>
      <c r="B177" s="37" t="str">
        <f t="shared" si="2"/>
        <v>New Zealand</v>
      </c>
      <c r="C177" s="36" t="s">
        <v>488</v>
      </c>
    </row>
    <row r="178" spans="1:3">
      <c r="A178" s="36" t="s">
        <v>165</v>
      </c>
      <c r="B178" s="37" t="str">
        <f t="shared" si="2"/>
        <v>Nicaragua</v>
      </c>
      <c r="C178" s="36" t="s">
        <v>489</v>
      </c>
    </row>
    <row r="179" spans="1:3">
      <c r="A179" s="36" t="s">
        <v>166</v>
      </c>
      <c r="B179" s="37" t="str">
        <f t="shared" si="2"/>
        <v>Niger</v>
      </c>
      <c r="C179" s="36" t="s">
        <v>490</v>
      </c>
    </row>
    <row r="180" spans="1:3">
      <c r="A180" s="36" t="s">
        <v>167</v>
      </c>
      <c r="B180" s="37" t="str">
        <f t="shared" si="2"/>
        <v>Nigeria</v>
      </c>
      <c r="C180" s="36" t="s">
        <v>491</v>
      </c>
    </row>
    <row r="181" spans="1:3">
      <c r="A181" s="36" t="s">
        <v>168</v>
      </c>
      <c r="B181" s="37" t="str">
        <f t="shared" si="2"/>
        <v>Niue</v>
      </c>
      <c r="C181" s="36" t="s">
        <v>492</v>
      </c>
    </row>
    <row r="182" spans="1:3">
      <c r="A182" s="36" t="s">
        <v>169</v>
      </c>
      <c r="B182" s="37" t="str">
        <f t="shared" si="2"/>
        <v>Norfolk Island</v>
      </c>
      <c r="C182" s="36" t="s">
        <v>493</v>
      </c>
    </row>
    <row r="183" spans="1:3">
      <c r="A183" s="36" t="s">
        <v>170</v>
      </c>
      <c r="B183" s="37" t="str">
        <f t="shared" si="2"/>
        <v>Northern Mariana Islands</v>
      </c>
      <c r="C183" s="36" t="s">
        <v>494</v>
      </c>
    </row>
    <row r="184" spans="1:3">
      <c r="A184" s="36" t="s">
        <v>171</v>
      </c>
      <c r="B184" s="37" t="str">
        <f t="shared" si="2"/>
        <v>Norway</v>
      </c>
      <c r="C184" s="36" t="s">
        <v>495</v>
      </c>
    </row>
    <row r="185" spans="1:3">
      <c r="A185" s="36" t="s">
        <v>172</v>
      </c>
      <c r="B185" s="37" t="str">
        <f t="shared" si="2"/>
        <v>Oman</v>
      </c>
      <c r="C185" s="36" t="s">
        <v>496</v>
      </c>
    </row>
    <row r="186" spans="1:3">
      <c r="A186" s="36" t="s">
        <v>173</v>
      </c>
      <c r="B186" s="37" t="str">
        <f t="shared" si="2"/>
        <v>Pakistan</v>
      </c>
      <c r="C186" s="36" t="s">
        <v>497</v>
      </c>
    </row>
    <row r="187" spans="1:3">
      <c r="A187" s="36" t="s">
        <v>174</v>
      </c>
      <c r="B187" s="37" t="str">
        <f t="shared" si="2"/>
        <v>Palau</v>
      </c>
      <c r="C187" s="36" t="s">
        <v>498</v>
      </c>
    </row>
    <row r="188" spans="1:3">
      <c r="A188" s="36" t="s">
        <v>175</v>
      </c>
      <c r="B188" s="37" t="str">
        <f t="shared" si="2"/>
        <v>Panama</v>
      </c>
      <c r="C188" s="36" t="s">
        <v>499</v>
      </c>
    </row>
    <row r="189" spans="1:3">
      <c r="A189" s="36" t="s">
        <v>176</v>
      </c>
      <c r="B189" s="37" t="str">
        <f t="shared" si="2"/>
        <v>Papua New Guinea</v>
      </c>
      <c r="C189" s="36" t="s">
        <v>500</v>
      </c>
    </row>
    <row r="190" spans="1:3">
      <c r="A190" s="36" t="s">
        <v>177</v>
      </c>
      <c r="B190" s="37" t="str">
        <f t="shared" si="2"/>
        <v>Paraguay</v>
      </c>
      <c r="C190" s="36" t="s">
        <v>501</v>
      </c>
    </row>
    <row r="191" spans="1:3">
      <c r="A191" s="36" t="s">
        <v>178</v>
      </c>
      <c r="B191" s="37" t="str">
        <f t="shared" si="2"/>
        <v>Peru</v>
      </c>
      <c r="C191" s="36" t="s">
        <v>502</v>
      </c>
    </row>
    <row r="192" spans="1:3">
      <c r="A192" s="36" t="s">
        <v>179</v>
      </c>
      <c r="B192" s="37" t="str">
        <f t="shared" si="2"/>
        <v>Philippines</v>
      </c>
      <c r="C192" s="36" t="s">
        <v>503</v>
      </c>
    </row>
    <row r="193" spans="1:3">
      <c r="A193" s="36" t="s">
        <v>180</v>
      </c>
      <c r="B193" s="37" t="str">
        <f t="shared" si="2"/>
        <v>Pitcairn</v>
      </c>
      <c r="C193" s="36" t="s">
        <v>504</v>
      </c>
    </row>
    <row r="194" spans="1:3">
      <c r="A194" s="36" t="s">
        <v>181</v>
      </c>
      <c r="B194" s="37" t="str">
        <f t="shared" si="2"/>
        <v>Poland</v>
      </c>
      <c r="C194" s="36" t="s">
        <v>505</v>
      </c>
    </row>
    <row r="195" spans="1:3">
      <c r="A195" s="36" t="s">
        <v>182</v>
      </c>
      <c r="B195" s="37" t="str">
        <f t="shared" si="2"/>
        <v>Portugal</v>
      </c>
      <c r="C195" s="36" t="s">
        <v>506</v>
      </c>
    </row>
    <row r="196" spans="1:3">
      <c r="A196" s="36" t="s">
        <v>183</v>
      </c>
      <c r="B196" s="37" t="str">
        <f t="shared" si="2"/>
        <v>Puerto Rico</v>
      </c>
      <c r="C196" s="36" t="s">
        <v>507</v>
      </c>
    </row>
    <row r="197" spans="1:3">
      <c r="A197" s="36" t="s">
        <v>184</v>
      </c>
      <c r="B197" s="37" t="str">
        <f t="shared" si="2"/>
        <v>Qatar</v>
      </c>
      <c r="C197" s="36" t="s">
        <v>508</v>
      </c>
    </row>
    <row r="198" spans="1:3">
      <c r="A198" s="36" t="s">
        <v>185</v>
      </c>
      <c r="B198" s="37" t="str">
        <f t="shared" si="2"/>
        <v>Republic of Korea</v>
      </c>
      <c r="C198" s="36" t="s">
        <v>509</v>
      </c>
    </row>
    <row r="199" spans="1:3">
      <c r="A199" s="36" t="s">
        <v>186</v>
      </c>
      <c r="B199" s="37" t="str">
        <f t="shared" si="2"/>
        <v>Republic of Moldova</v>
      </c>
      <c r="C199" s="36" t="s">
        <v>510</v>
      </c>
    </row>
    <row r="200" spans="1:3">
      <c r="A200" s="36" t="s">
        <v>187</v>
      </c>
      <c r="B200" s="37" t="str">
        <f t="shared" si="2"/>
        <v>Réunion</v>
      </c>
      <c r="C200" s="36" t="s">
        <v>511</v>
      </c>
    </row>
    <row r="201" spans="1:3">
      <c r="A201" s="36" t="s">
        <v>188</v>
      </c>
      <c r="B201" s="37" t="str">
        <f t="shared" si="2"/>
        <v>Romania</v>
      </c>
      <c r="C201" s="36" t="s">
        <v>512</v>
      </c>
    </row>
    <row r="202" spans="1:3">
      <c r="A202" s="36" t="s">
        <v>189</v>
      </c>
      <c r="B202" s="37" t="str">
        <f t="shared" si="2"/>
        <v>Russian Federation</v>
      </c>
      <c r="C202" s="36" t="s">
        <v>513</v>
      </c>
    </row>
    <row r="203" spans="1:3">
      <c r="A203" s="36" t="s">
        <v>190</v>
      </c>
      <c r="B203" s="37" t="str">
        <f t="shared" si="2"/>
        <v>Rwanda</v>
      </c>
      <c r="C203" s="36" t="s">
        <v>514</v>
      </c>
    </row>
    <row r="204" spans="1:3">
      <c r="A204" s="36" t="s">
        <v>191</v>
      </c>
      <c r="B204" s="37" t="str">
        <f t="shared" si="2"/>
        <v>Saint Barthélemy</v>
      </c>
      <c r="C204" s="36" t="s">
        <v>515</v>
      </c>
    </row>
    <row r="205" spans="1:3">
      <c r="A205" s="36" t="s">
        <v>192</v>
      </c>
      <c r="B205" s="37" t="str">
        <f t="shared" si="2"/>
        <v>Saint Helena</v>
      </c>
      <c r="C205" s="36" t="s">
        <v>516</v>
      </c>
    </row>
    <row r="206" spans="1:3">
      <c r="A206" s="36" t="s">
        <v>193</v>
      </c>
      <c r="B206" s="37" t="str">
        <f t="shared" si="2"/>
        <v>Saint Kitts and Nevis</v>
      </c>
      <c r="C206" s="36" t="s">
        <v>517</v>
      </c>
    </row>
    <row r="207" spans="1:3">
      <c r="A207" s="36" t="s">
        <v>194</v>
      </c>
      <c r="B207" s="37" t="str">
        <f t="shared" si="2"/>
        <v>Saint Lucia</v>
      </c>
      <c r="C207" s="36" t="s">
        <v>518</v>
      </c>
    </row>
    <row r="208" spans="1:3">
      <c r="A208" s="36" t="s">
        <v>195</v>
      </c>
      <c r="B208" s="37" t="str">
        <f t="shared" si="2"/>
        <v>Saint Martin (French part)</v>
      </c>
      <c r="C208" s="36" t="s">
        <v>519</v>
      </c>
    </row>
    <row r="209" spans="1:3">
      <c r="A209" s="38" t="s">
        <v>196</v>
      </c>
      <c r="B209" s="37" t="str">
        <f t="shared" si="2"/>
        <v>Saint Pierre and Miquelon</v>
      </c>
      <c r="C209" s="36" t="s">
        <v>520</v>
      </c>
    </row>
    <row r="210" spans="1:3">
      <c r="A210" s="36" t="s">
        <v>197</v>
      </c>
      <c r="B210" s="37" t="str">
        <f t="shared" si="2"/>
        <v>Saint Vincent and the Grenadines</v>
      </c>
      <c r="C210" s="36" t="s">
        <v>521</v>
      </c>
    </row>
    <row r="211" spans="1:3" ht="25.5">
      <c r="A211" s="36" t="s">
        <v>198</v>
      </c>
      <c r="B211" s="37" t="str">
        <f t="shared" si="2"/>
        <v>Samoa</v>
      </c>
      <c r="C211" s="36" t="s">
        <v>522</v>
      </c>
    </row>
    <row r="212" spans="1:3">
      <c r="A212" s="36" t="s">
        <v>199</v>
      </c>
      <c r="B212" s="37" t="str">
        <f t="shared" si="2"/>
        <v>San Marino</v>
      </c>
      <c r="C212" s="36" t="s">
        <v>523</v>
      </c>
    </row>
    <row r="213" spans="1:3">
      <c r="A213" s="36" t="s">
        <v>200</v>
      </c>
      <c r="B213" s="37" t="str">
        <f t="shared" si="2"/>
        <v>Sao Tome and Principe</v>
      </c>
      <c r="C213" s="36" t="s">
        <v>524</v>
      </c>
    </row>
    <row r="214" spans="1:3">
      <c r="A214" s="36" t="s">
        <v>201</v>
      </c>
      <c r="B214" s="37" t="str">
        <f t="shared" si="2"/>
        <v>Sark</v>
      </c>
      <c r="C214" s="36" t="s">
        <v>525</v>
      </c>
    </row>
    <row r="215" spans="1:3">
      <c r="A215" s="36" t="s">
        <v>202</v>
      </c>
      <c r="B215" s="37" t="str">
        <f t="shared" si="2"/>
        <v>Saudi Arabia</v>
      </c>
      <c r="C215" s="36" t="s">
        <v>526</v>
      </c>
    </row>
    <row r="216" spans="1:3">
      <c r="A216" s="36" t="s">
        <v>203</v>
      </c>
      <c r="B216" s="37" t="str">
        <f t="shared" si="2"/>
        <v>Senegal</v>
      </c>
      <c r="C216" s="36" t="s">
        <v>527</v>
      </c>
    </row>
    <row r="217" spans="1:3">
      <c r="A217" s="36" t="s">
        <v>204</v>
      </c>
      <c r="B217" s="37" t="str">
        <f t="shared" si="2"/>
        <v>Serbia</v>
      </c>
      <c r="C217" s="36" t="s">
        <v>528</v>
      </c>
    </row>
    <row r="218" spans="1:3">
      <c r="A218" s="36" t="s">
        <v>205</v>
      </c>
      <c r="B218" s="37" t="str">
        <f t="shared" si="2"/>
        <v>Seychelles</v>
      </c>
      <c r="C218" s="36" t="s">
        <v>529</v>
      </c>
    </row>
    <row r="219" spans="1:3">
      <c r="A219" s="36" t="s">
        <v>206</v>
      </c>
      <c r="B219" s="37" t="str">
        <f t="shared" ref="B219:B267" si="3" xml:space="preserve"> "" &amp; A220</f>
        <v>Sierra Leone</v>
      </c>
      <c r="C219" s="36" t="s">
        <v>530</v>
      </c>
    </row>
    <row r="220" spans="1:3">
      <c r="A220" s="36" t="s">
        <v>207</v>
      </c>
      <c r="B220" s="37" t="str">
        <f t="shared" si="3"/>
        <v>Singapore</v>
      </c>
      <c r="C220" s="36" t="s">
        <v>531</v>
      </c>
    </row>
    <row r="221" spans="1:3">
      <c r="A221" s="36" t="s">
        <v>208</v>
      </c>
      <c r="B221" s="37" t="str">
        <f t="shared" si="3"/>
        <v>Sint Maarten (Dutch part)</v>
      </c>
      <c r="C221" s="36" t="s">
        <v>532</v>
      </c>
    </row>
    <row r="222" spans="1:3">
      <c r="A222" s="38" t="s">
        <v>209</v>
      </c>
      <c r="B222" s="37" t="str">
        <f t="shared" si="3"/>
        <v>Slovakia</v>
      </c>
      <c r="C222" s="36" t="s">
        <v>533</v>
      </c>
    </row>
    <row r="223" spans="1:3">
      <c r="A223" s="36" t="s">
        <v>210</v>
      </c>
      <c r="B223" s="37" t="str">
        <f t="shared" si="3"/>
        <v>Slovenia</v>
      </c>
      <c r="C223" s="36" t="s">
        <v>534</v>
      </c>
    </row>
    <row r="224" spans="1:3">
      <c r="A224" s="36" t="s">
        <v>211</v>
      </c>
      <c r="B224" s="37" t="str">
        <f t="shared" si="3"/>
        <v>Solomon Islands</v>
      </c>
      <c r="C224" s="36" t="s">
        <v>535</v>
      </c>
    </row>
    <row r="225" spans="1:3">
      <c r="A225" s="36" t="s">
        <v>212</v>
      </c>
      <c r="B225" s="37" t="str">
        <f t="shared" si="3"/>
        <v>Somalia</v>
      </c>
      <c r="C225" s="36" t="s">
        <v>536</v>
      </c>
    </row>
    <row r="226" spans="1:3">
      <c r="A226" s="36" t="s">
        <v>213</v>
      </c>
      <c r="B226" s="37" t="str">
        <f t="shared" si="3"/>
        <v>South Africa</v>
      </c>
      <c r="C226" s="36" t="s">
        <v>537</v>
      </c>
    </row>
    <row r="227" spans="1:3">
      <c r="A227" s="36" t="s">
        <v>214</v>
      </c>
      <c r="B227" s="37" t="str">
        <f t="shared" si="3"/>
        <v>South Sudan</v>
      </c>
      <c r="C227" s="36" t="s">
        <v>538</v>
      </c>
    </row>
    <row r="228" spans="1:3">
      <c r="A228" s="36" t="s">
        <v>215</v>
      </c>
      <c r="B228" s="37" t="str">
        <f t="shared" si="3"/>
        <v>Spain</v>
      </c>
      <c r="C228" s="36" t="s">
        <v>539</v>
      </c>
    </row>
    <row r="229" spans="1:3">
      <c r="A229" s="36" t="s">
        <v>216</v>
      </c>
      <c r="B229" s="37" t="str">
        <f t="shared" si="3"/>
        <v>Sri Lanka</v>
      </c>
      <c r="C229" s="36" t="s">
        <v>540</v>
      </c>
    </row>
    <row r="230" spans="1:3">
      <c r="A230" s="36" t="s">
        <v>217</v>
      </c>
      <c r="B230" s="37" t="str">
        <f t="shared" si="3"/>
        <v>State of Palestine</v>
      </c>
      <c r="C230" s="36" t="s">
        <v>541</v>
      </c>
    </row>
    <row r="231" spans="1:3">
      <c r="A231" s="36" t="s">
        <v>218</v>
      </c>
      <c r="B231" s="37" t="str">
        <f t="shared" si="3"/>
        <v>Sudan</v>
      </c>
      <c r="C231" s="36" t="s">
        <v>542</v>
      </c>
    </row>
    <row r="232" spans="1:3">
      <c r="A232" s="36" t="s">
        <v>219</v>
      </c>
      <c r="B232" s="37" t="str">
        <f t="shared" si="3"/>
        <v>Suriname</v>
      </c>
      <c r="C232" s="36" t="s">
        <v>543</v>
      </c>
    </row>
    <row r="233" spans="1:3">
      <c r="A233" s="36" t="s">
        <v>220</v>
      </c>
      <c r="B233" s="37" t="str">
        <f t="shared" si="3"/>
        <v>Svalbard and Jan Mayen Islands</v>
      </c>
      <c r="C233" s="36" t="s">
        <v>544</v>
      </c>
    </row>
    <row r="234" spans="1:3">
      <c r="A234" s="36" t="s">
        <v>221</v>
      </c>
      <c r="B234" s="37" t="str">
        <f t="shared" si="3"/>
        <v>Swaziland</v>
      </c>
      <c r="C234" s="36" t="s">
        <v>545</v>
      </c>
    </row>
    <row r="235" spans="1:3">
      <c r="A235" s="36" t="s">
        <v>222</v>
      </c>
      <c r="B235" s="37" t="str">
        <f t="shared" si="3"/>
        <v>Sweden</v>
      </c>
      <c r="C235" s="36" t="s">
        <v>546</v>
      </c>
    </row>
    <row r="236" spans="1:3">
      <c r="A236" s="36" t="s">
        <v>223</v>
      </c>
      <c r="B236" s="37" t="str">
        <f t="shared" si="3"/>
        <v>Switzerland</v>
      </c>
      <c r="C236" s="36" t="s">
        <v>547</v>
      </c>
    </row>
    <row r="237" spans="1:3">
      <c r="A237" s="36" t="s">
        <v>224</v>
      </c>
      <c r="B237" s="37" t="str">
        <f t="shared" si="3"/>
        <v>Syrian Arab Republic</v>
      </c>
      <c r="C237" s="36" t="s">
        <v>548</v>
      </c>
    </row>
    <row r="238" spans="1:3">
      <c r="A238" s="36" t="s">
        <v>225</v>
      </c>
      <c r="B238" s="37" t="str">
        <f t="shared" si="3"/>
        <v>Tajikistan</v>
      </c>
      <c r="C238" s="36" t="s">
        <v>549</v>
      </c>
    </row>
    <row r="239" spans="1:3">
      <c r="A239" s="36" t="s">
        <v>226</v>
      </c>
      <c r="B239" s="37" t="str">
        <f t="shared" si="3"/>
        <v>Thailand</v>
      </c>
      <c r="C239" s="36" t="s">
        <v>550</v>
      </c>
    </row>
    <row r="240" spans="1:3">
      <c r="A240" s="36" t="s">
        <v>227</v>
      </c>
      <c r="B240" s="37" t="str">
        <f t="shared" si="3"/>
        <v>The former Yugoslav Republic of Macedonia</v>
      </c>
      <c r="C240" s="36" t="s">
        <v>551</v>
      </c>
    </row>
    <row r="241" spans="1:3" ht="25.5">
      <c r="A241" s="36" t="s">
        <v>228</v>
      </c>
      <c r="B241" s="37" t="str">
        <f t="shared" si="3"/>
        <v>Timor-Leste</v>
      </c>
      <c r="C241" s="36" t="s">
        <v>552</v>
      </c>
    </row>
    <row r="242" spans="1:3">
      <c r="A242" s="36" t="s">
        <v>229</v>
      </c>
      <c r="B242" s="37" t="str">
        <f t="shared" si="3"/>
        <v>Togo</v>
      </c>
      <c r="C242" s="36" t="s">
        <v>553</v>
      </c>
    </row>
    <row r="243" spans="1:3">
      <c r="A243" s="36" t="s">
        <v>230</v>
      </c>
      <c r="B243" s="37" t="str">
        <f t="shared" si="3"/>
        <v>Tokelau</v>
      </c>
      <c r="C243" s="36" t="s">
        <v>554</v>
      </c>
    </row>
    <row r="244" spans="1:3">
      <c r="A244" s="36" t="s">
        <v>231</v>
      </c>
      <c r="B244" s="37" t="str">
        <f t="shared" si="3"/>
        <v>Tonga</v>
      </c>
      <c r="C244" s="36" t="s">
        <v>555</v>
      </c>
    </row>
    <row r="245" spans="1:3">
      <c r="A245" s="36" t="s">
        <v>232</v>
      </c>
      <c r="B245" s="37" t="str">
        <f t="shared" si="3"/>
        <v>Trinidad and Tobago</v>
      </c>
      <c r="C245" s="36" t="s">
        <v>556</v>
      </c>
    </row>
    <row r="246" spans="1:3">
      <c r="A246" s="36" t="s">
        <v>233</v>
      </c>
      <c r="B246" s="37" t="str">
        <f t="shared" si="3"/>
        <v>Tunisia</v>
      </c>
      <c r="C246" s="36" t="s">
        <v>557</v>
      </c>
    </row>
    <row r="247" spans="1:3">
      <c r="A247" s="36" t="s">
        <v>234</v>
      </c>
      <c r="B247" s="37" t="str">
        <f t="shared" si="3"/>
        <v>Turkey</v>
      </c>
      <c r="C247" s="36" t="s">
        <v>558</v>
      </c>
    </row>
    <row r="248" spans="1:3">
      <c r="A248" s="36" t="s">
        <v>235</v>
      </c>
      <c r="B248" s="37" t="str">
        <f t="shared" si="3"/>
        <v>Turkmenistan</v>
      </c>
      <c r="C248" s="36" t="s">
        <v>559</v>
      </c>
    </row>
    <row r="249" spans="1:3">
      <c r="A249" s="36" t="s">
        <v>236</v>
      </c>
      <c r="B249" s="37" t="str">
        <f t="shared" si="3"/>
        <v>Turks and Caicos Islands</v>
      </c>
      <c r="C249" s="36" t="s">
        <v>560</v>
      </c>
    </row>
    <row r="250" spans="1:3">
      <c r="A250" s="36" t="s">
        <v>237</v>
      </c>
      <c r="B250" s="37" t="str">
        <f t="shared" si="3"/>
        <v>Tuvalu</v>
      </c>
      <c r="C250" s="36" t="s">
        <v>561</v>
      </c>
    </row>
    <row r="251" spans="1:3">
      <c r="A251" s="36" t="s">
        <v>238</v>
      </c>
      <c r="B251" s="37" t="str">
        <f t="shared" si="3"/>
        <v>Uganda</v>
      </c>
      <c r="C251" s="36" t="s">
        <v>562</v>
      </c>
    </row>
    <row r="252" spans="1:3">
      <c r="A252" s="36" t="s">
        <v>239</v>
      </c>
      <c r="B252" s="37" t="str">
        <f t="shared" si="3"/>
        <v>Ukraine</v>
      </c>
      <c r="C252" s="36" t="s">
        <v>563</v>
      </c>
    </row>
    <row r="253" spans="1:3">
      <c r="A253" s="36" t="s">
        <v>240</v>
      </c>
      <c r="B253" s="37" t="str">
        <f t="shared" si="3"/>
        <v>United Arab Emirates</v>
      </c>
      <c r="C253" s="36" t="s">
        <v>564</v>
      </c>
    </row>
    <row r="254" spans="1:3" ht="25.5">
      <c r="A254" s="36" t="s">
        <v>241</v>
      </c>
      <c r="B254" s="37" t="str">
        <f t="shared" si="3"/>
        <v>United Kingdom of Great Britain and Northern Ireland</v>
      </c>
      <c r="C254" s="36" t="s">
        <v>565</v>
      </c>
    </row>
    <row r="255" spans="1:3" ht="25.5">
      <c r="A255" s="36" t="s">
        <v>242</v>
      </c>
      <c r="B255" s="37" t="str">
        <f t="shared" si="3"/>
        <v>United Republic of Tanzania</v>
      </c>
      <c r="C255" s="36" t="s">
        <v>566</v>
      </c>
    </row>
    <row r="256" spans="1:3">
      <c r="A256" s="36" t="s">
        <v>243</v>
      </c>
      <c r="B256" s="37" t="str">
        <f t="shared" si="3"/>
        <v>United States of America</v>
      </c>
      <c r="C256" s="36" t="s">
        <v>567</v>
      </c>
    </row>
    <row r="257" spans="1:3">
      <c r="A257" s="36" t="s">
        <v>244</v>
      </c>
      <c r="B257" s="37" t="str">
        <f t="shared" si="3"/>
        <v>United States Virgin Islands</v>
      </c>
      <c r="C257" s="36" t="s">
        <v>568</v>
      </c>
    </row>
    <row r="258" spans="1:3">
      <c r="A258" s="36" t="s">
        <v>245</v>
      </c>
      <c r="B258" s="37" t="str">
        <f t="shared" si="3"/>
        <v>Uruguay</v>
      </c>
      <c r="C258" s="36" t="s">
        <v>569</v>
      </c>
    </row>
    <row r="259" spans="1:3">
      <c r="A259" s="36" t="s">
        <v>246</v>
      </c>
      <c r="B259" s="37" t="str">
        <f t="shared" si="3"/>
        <v>Uzbekistan</v>
      </c>
      <c r="C259" s="36" t="s">
        <v>570</v>
      </c>
    </row>
    <row r="260" spans="1:3">
      <c r="A260" s="36" t="s">
        <v>247</v>
      </c>
      <c r="B260" s="37" t="str">
        <f t="shared" si="3"/>
        <v>Vanuatu</v>
      </c>
      <c r="C260" s="36" t="s">
        <v>571</v>
      </c>
    </row>
    <row r="261" spans="1:3">
      <c r="A261" s="36" t="s">
        <v>248</v>
      </c>
      <c r="B261" s="37" t="str">
        <f t="shared" si="3"/>
        <v>Venezuela (Bolivarian Republic of)</v>
      </c>
      <c r="C261" s="36" t="s">
        <v>572</v>
      </c>
    </row>
    <row r="262" spans="1:3" ht="25.5">
      <c r="A262" s="36" t="s">
        <v>249</v>
      </c>
      <c r="B262" s="37" t="str">
        <f t="shared" si="3"/>
        <v>Viet Nam</v>
      </c>
      <c r="C262" s="36" t="s">
        <v>573</v>
      </c>
    </row>
    <row r="263" spans="1:3">
      <c r="A263" s="36" t="s">
        <v>250</v>
      </c>
      <c r="B263" s="37" t="str">
        <f t="shared" si="3"/>
        <v>Wallis and Futuna Islands</v>
      </c>
      <c r="C263" s="36" t="s">
        <v>574</v>
      </c>
    </row>
    <row r="264" spans="1:3">
      <c r="A264" s="36" t="s">
        <v>251</v>
      </c>
      <c r="B264" s="37" t="str">
        <f t="shared" si="3"/>
        <v>Western Sahara</v>
      </c>
      <c r="C264" s="36" t="s">
        <v>575</v>
      </c>
    </row>
    <row r="265" spans="1:3">
      <c r="A265" s="36" t="s">
        <v>252</v>
      </c>
      <c r="B265" s="37" t="str">
        <f t="shared" si="3"/>
        <v>Yemen</v>
      </c>
      <c r="C265" s="36" t="s">
        <v>576</v>
      </c>
    </row>
    <row r="266" spans="1:3">
      <c r="A266" s="36" t="s">
        <v>253</v>
      </c>
      <c r="B266" s="37" t="str">
        <f t="shared" si="3"/>
        <v>Zambia</v>
      </c>
      <c r="C266" s="36" t="s">
        <v>577</v>
      </c>
    </row>
    <row r="267" spans="1:3">
      <c r="A267" s="36" t="s">
        <v>254</v>
      </c>
      <c r="B267" s="37" t="str">
        <f t="shared" si="3"/>
        <v>Zimbabwe</v>
      </c>
      <c r="C267" s="36" t="s">
        <v>578</v>
      </c>
    </row>
    <row r="268" spans="1:3">
      <c r="A268" s="36" t="s">
        <v>255</v>
      </c>
      <c r="B268" s="35"/>
      <c r="C268" s="35"/>
    </row>
    <row r="269" spans="1:3">
      <c r="B269" s="35"/>
      <c r="C269" s="35"/>
    </row>
    <row r="270" spans="1:3">
      <c r="B270" s="35"/>
      <c r="C270" s="35"/>
    </row>
    <row r="271" spans="1:3">
      <c r="B271" s="35"/>
      <c r="C271" s="35"/>
    </row>
  </sheetData>
  <sheetProtection sheet="1" objects="1" scenarios="1" select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Information</vt:lpstr>
      <vt:lpstr>Overview geographical regions</vt:lpstr>
      <vt:lpstr>Company 1-5</vt:lpstr>
      <vt:lpstr>Company 6-10</vt:lpstr>
      <vt:lpstr>Auswahllisten</vt:lpstr>
      <vt:lpstr>Auswahl_ja_nein</vt:lpstr>
      <vt:lpstr>geeignet_ungeeignet</vt:lpstr>
      <vt:lpstr>Länder_und_Regionen</vt:lpstr>
      <vt:lpstr>Mindestzahl</vt:lpstr>
      <vt:lpstr>'Company 1-5'!Print_Area</vt:lpstr>
      <vt:lpstr>'Company 6-10'!Print_Area</vt:lpstr>
      <vt:lpstr>Information!Print_Area</vt:lpstr>
      <vt:lpstr>'Overview geographical regions'!Print_Area</vt:lpstr>
    </vt:vector>
  </TitlesOfParts>
  <Company>Deutsche Gesellschaft für Internationale Zusammenarbeit (GIZ)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31-1-3-en, Bewertungsschema für die Eignung von Consultingunternehmen, Stand Dezember 2017</dc:title>
  <dc:creator>GIZ</dc:creator>
  <cp:lastModifiedBy>Ashraful Ambia</cp:lastModifiedBy>
  <cp:lastPrinted>2020-02-27T03:56:48Z</cp:lastPrinted>
  <dcterms:created xsi:type="dcterms:W3CDTF">2001-02-21T08:54:43Z</dcterms:created>
  <dcterms:modified xsi:type="dcterms:W3CDTF">2020-05-12T16:36:25Z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