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bhatna_sak\Documents\CONSULTING CONTRACTS\CONTRACTS MADE DURING LOCKDOWN\NEW CONTRACTS\TENDERS\green bond cliamte bond tender kavitha\"/>
    </mc:Choice>
  </mc:AlternateContent>
  <xr:revisionPtr revIDLastSave="0" documentId="8_{CA5BE932-3DA2-4A5D-9774-5D11E4632F0A}" xr6:coauthVersionLast="45" xr6:coauthVersionMax="45" xr10:uidLastSave="{00000000-0000-0000-0000-000000000000}"/>
  <bookViews>
    <workbookView xWindow="28680" yWindow="-120" windowWidth="24240" windowHeight="131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J40" i="15" s="1"/>
  <c r="D41" i="15"/>
  <c r="F41" i="15" s="1"/>
  <c r="D42" i="15"/>
  <c r="D43" i="15"/>
  <c r="H43" i="15" s="1"/>
  <c r="D44" i="15"/>
  <c r="H44" i="15" s="1"/>
  <c r="D45" i="15"/>
  <c r="N45" i="15" s="1"/>
  <c r="D46" i="15"/>
  <c r="N46" i="15" s="1"/>
  <c r="D47" i="15"/>
  <c r="H47" i="15" s="1"/>
  <c r="D48" i="10"/>
  <c r="D48" i="15" s="1"/>
  <c r="D50" i="15"/>
  <c r="D51" i="15"/>
  <c r="H51" i="15" s="1"/>
  <c r="D52" i="15"/>
  <c r="D53" i="15"/>
  <c r="N53" i="15" s="1"/>
  <c r="D54" i="15"/>
  <c r="N54" i="15" s="1"/>
  <c r="D55" i="15"/>
  <c r="H55" i="15" s="1"/>
  <c r="D56" i="15"/>
  <c r="D57" i="15"/>
  <c r="D58" i="10"/>
  <c r="D58" i="15" s="1"/>
  <c r="D60" i="15"/>
  <c r="D61" i="15"/>
  <c r="N61" i="15" s="1"/>
  <c r="D62" i="15"/>
  <c r="H62" i="15" s="1"/>
  <c r="D63" i="15"/>
  <c r="J63" i="15" s="1"/>
  <c r="D64" i="15"/>
  <c r="J64" i="15" s="1"/>
  <c r="D65" i="15"/>
  <c r="D66" i="15"/>
  <c r="D67" i="15"/>
  <c r="J67" i="15" s="1"/>
  <c r="D68" i="10"/>
  <c r="D68" i="15" s="1"/>
  <c r="D70" i="15"/>
  <c r="J70" i="15" s="1"/>
  <c r="D71" i="15"/>
  <c r="L71" i="15" s="1"/>
  <c r="D72" i="15"/>
  <c r="N72" i="15" s="1"/>
  <c r="D73" i="15"/>
  <c r="D74" i="15"/>
  <c r="H74" i="15" s="1"/>
  <c r="D75" i="15"/>
  <c r="L75" i="15" s="1"/>
  <c r="D76" i="15"/>
  <c r="D77" i="15"/>
  <c r="L77" i="15" s="1"/>
  <c r="D78" i="10"/>
  <c r="D78" i="15" s="1"/>
  <c r="D80" i="15"/>
  <c r="L80" i="15" s="1"/>
  <c r="D81" i="15"/>
  <c r="N81" i="15" s="1"/>
  <c r="D82" i="15"/>
  <c r="D83" i="15"/>
  <c r="N83" i="15" s="1"/>
  <c r="D84" i="15"/>
  <c r="D85" i="15"/>
  <c r="H85" i="15" s="1"/>
  <c r="D86" i="15"/>
  <c r="N86" i="15" s="1"/>
  <c r="D87" i="15"/>
  <c r="N87" i="15" s="1"/>
  <c r="D88" i="10"/>
  <c r="D88" i="15" s="1"/>
  <c r="D90" i="15"/>
  <c r="D91" i="15"/>
  <c r="N91" i="15" s="1"/>
  <c r="D92" i="15"/>
  <c r="D93" i="15"/>
  <c r="H93" i="15" s="1"/>
  <c r="D94" i="15"/>
  <c r="N94" i="15" s="1"/>
  <c r="D95" i="15"/>
  <c r="N95" i="15" s="1"/>
  <c r="D96" i="15"/>
  <c r="L96" i="15" s="1"/>
  <c r="D97" i="10"/>
  <c r="D97" i="15" s="1"/>
  <c r="D99" i="15"/>
  <c r="N99" i="15" s="1"/>
  <c r="D100" i="15"/>
  <c r="D101" i="15"/>
  <c r="F101" i="15" s="1"/>
  <c r="D102" i="15"/>
  <c r="L102" i="15" s="1"/>
  <c r="D103" i="15"/>
  <c r="N103" i="15" s="1"/>
  <c r="D104" i="15"/>
  <c r="D105" i="15"/>
  <c r="N105" i="15" s="1"/>
  <c r="D106" i="10"/>
  <c r="D106" i="15" s="1"/>
  <c r="D108" i="15"/>
  <c r="D109" i="15"/>
  <c r="H109" i="15" s="1"/>
  <c r="D110" i="15"/>
  <c r="N110" i="15" s="1"/>
  <c r="D111" i="10"/>
  <c r="D111" i="15" s="1"/>
  <c r="D14" i="10"/>
  <c r="D18" i="10"/>
  <c r="D18" i="15" s="1"/>
  <c r="D22" i="10"/>
  <c r="D22" i="15" s="1"/>
  <c r="D26" i="10"/>
  <c r="D26" i="15" s="1"/>
  <c r="D30" i="10"/>
  <c r="D30" i="15" s="1"/>
  <c r="D35" i="10"/>
  <c r="D12" i="15"/>
  <c r="D13" i="15"/>
  <c r="L13" i="15" s="1"/>
  <c r="D14" i="15"/>
  <c r="D16" i="15"/>
  <c r="N16" i="15" s="1"/>
  <c r="D17" i="15"/>
  <c r="D20" i="15"/>
  <c r="D21" i="15"/>
  <c r="J21" i="15" s="1"/>
  <c r="D24" i="15"/>
  <c r="H24" i="15" s="1"/>
  <c r="D25" i="15"/>
  <c r="L25" i="15" s="1"/>
  <c r="D28" i="15"/>
  <c r="D29" i="15"/>
  <c r="J29" i="15" s="1"/>
  <c r="D32" i="15"/>
  <c r="H32" i="15" s="1"/>
  <c r="D33" i="15"/>
  <c r="D34" i="15"/>
  <c r="N34" i="15" s="1"/>
  <c r="D35" i="15"/>
  <c r="D36" i="15"/>
  <c r="L36" i="15" s="1"/>
  <c r="M4" i="15"/>
  <c r="M3" i="15"/>
  <c r="M2" i="15"/>
  <c r="G3" i="15"/>
  <c r="C3" i="15"/>
  <c r="C4" i="15"/>
  <c r="C5" i="15"/>
  <c r="C2" i="15"/>
  <c r="P115" i="15"/>
  <c r="P114" i="15"/>
  <c r="P113" i="15"/>
  <c r="P112" i="15"/>
  <c r="P111" i="15"/>
  <c r="P110" i="15"/>
  <c r="P109" i="15"/>
  <c r="N109" i="15"/>
  <c r="L109" i="15"/>
  <c r="J109" i="15"/>
  <c r="P108" i="15"/>
  <c r="N108" i="15"/>
  <c r="L108" i="15"/>
  <c r="J108" i="15"/>
  <c r="H108" i="15"/>
  <c r="F108" i="15"/>
  <c r="P107" i="15"/>
  <c r="P106" i="15"/>
  <c r="P105" i="15"/>
  <c r="P104" i="15"/>
  <c r="N104" i="15"/>
  <c r="L104" i="15"/>
  <c r="J104" i="15"/>
  <c r="H104" i="15"/>
  <c r="F104" i="15"/>
  <c r="P103" i="15"/>
  <c r="P102" i="15"/>
  <c r="N102" i="15"/>
  <c r="P101" i="15"/>
  <c r="L101" i="15"/>
  <c r="J101" i="15"/>
  <c r="H101" i="15"/>
  <c r="P100" i="15"/>
  <c r="N100" i="15"/>
  <c r="L100" i="15"/>
  <c r="J100" i="15"/>
  <c r="J99" i="15"/>
  <c r="H100" i="15"/>
  <c r="F100" i="15"/>
  <c r="P99" i="15"/>
  <c r="H99" i="15"/>
  <c r="F99" i="15"/>
  <c r="P98" i="15"/>
  <c r="P97" i="15"/>
  <c r="P96" i="15"/>
  <c r="N96" i="15"/>
  <c r="P95" i="15"/>
  <c r="P94" i="15"/>
  <c r="P93" i="15"/>
  <c r="N93" i="15"/>
  <c r="P92" i="15"/>
  <c r="N92" i="15"/>
  <c r="L92" i="15"/>
  <c r="J92" i="15"/>
  <c r="H92" i="15"/>
  <c r="F92" i="15"/>
  <c r="P91" i="15"/>
  <c r="F90" i="15"/>
  <c r="P90" i="15"/>
  <c r="N90" i="15"/>
  <c r="L90" i="15"/>
  <c r="J90" i="15"/>
  <c r="H90" i="15"/>
  <c r="P89" i="15"/>
  <c r="P88" i="15"/>
  <c r="P87" i="15"/>
  <c r="P86" i="15"/>
  <c r="P85" i="15"/>
  <c r="N85" i="15"/>
  <c r="L85" i="15"/>
  <c r="J85" i="15"/>
  <c r="P84" i="15"/>
  <c r="N84" i="15"/>
  <c r="L84" i="15"/>
  <c r="J84" i="15"/>
  <c r="H84" i="15"/>
  <c r="F84" i="15"/>
  <c r="P83" i="15"/>
  <c r="J83" i="15"/>
  <c r="F83" i="15"/>
  <c r="P82" i="15"/>
  <c r="N82" i="15"/>
  <c r="L82" i="15"/>
  <c r="J82" i="15"/>
  <c r="H82" i="15"/>
  <c r="F82" i="15"/>
  <c r="P81" i="15"/>
  <c r="P80" i="15"/>
  <c r="N80" i="15"/>
  <c r="P79" i="15"/>
  <c r="P78" i="15"/>
  <c r="P77" i="15"/>
  <c r="N77" i="15"/>
  <c r="J77" i="15"/>
  <c r="H77" i="15"/>
  <c r="F77" i="15"/>
  <c r="P76" i="15"/>
  <c r="N76" i="15"/>
  <c r="L76" i="15"/>
  <c r="J76" i="15"/>
  <c r="H76" i="15"/>
  <c r="F76" i="15"/>
  <c r="P75" i="15"/>
  <c r="N75" i="15"/>
  <c r="F75" i="15"/>
  <c r="P74" i="15"/>
  <c r="J74" i="15"/>
  <c r="P73" i="15"/>
  <c r="N73" i="15"/>
  <c r="L73" i="15"/>
  <c r="J73" i="15"/>
  <c r="H73" i="15"/>
  <c r="F73" i="15"/>
  <c r="P72" i="15"/>
  <c r="P71" i="15"/>
  <c r="P70" i="15"/>
  <c r="L70" i="15"/>
  <c r="P69" i="15"/>
  <c r="P68" i="15"/>
  <c r="P67" i="15"/>
  <c r="N67" i="15"/>
  <c r="L67" i="15"/>
  <c r="P66" i="15"/>
  <c r="N66" i="15"/>
  <c r="L66" i="15"/>
  <c r="J66" i="15"/>
  <c r="H66" i="15"/>
  <c r="F66" i="15"/>
  <c r="P65" i="15"/>
  <c r="N65" i="15"/>
  <c r="L65" i="15"/>
  <c r="J65" i="15"/>
  <c r="H65" i="15"/>
  <c r="F65" i="15"/>
  <c r="P64" i="15"/>
  <c r="N64" i="15"/>
  <c r="L64" i="15"/>
  <c r="H64" i="15"/>
  <c r="F64" i="15"/>
  <c r="P63" i="15"/>
  <c r="P62" i="15"/>
  <c r="J62" i="15"/>
  <c r="P61" i="15"/>
  <c r="L61" i="15"/>
  <c r="H61" i="15"/>
  <c r="F61" i="15"/>
  <c r="P60" i="15"/>
  <c r="N60" i="15"/>
  <c r="L60" i="15"/>
  <c r="J60" i="15"/>
  <c r="H60" i="15"/>
  <c r="F60" i="15"/>
  <c r="P59" i="15"/>
  <c r="P58" i="15"/>
  <c r="P57" i="15"/>
  <c r="N57" i="15"/>
  <c r="L57" i="15"/>
  <c r="J57" i="15"/>
  <c r="H57" i="15"/>
  <c r="F57" i="15"/>
  <c r="P56" i="15"/>
  <c r="N56" i="15"/>
  <c r="L56" i="15"/>
  <c r="J56" i="15"/>
  <c r="H56" i="15"/>
  <c r="F56" i="15"/>
  <c r="P55" i="15"/>
  <c r="L55" i="15"/>
  <c r="P54" i="15"/>
  <c r="H54" i="15"/>
  <c r="F54" i="15"/>
  <c r="P53" i="15"/>
  <c r="J53" i="15"/>
  <c r="F53" i="15"/>
  <c r="P52" i="15"/>
  <c r="N52" i="15"/>
  <c r="L52" i="15"/>
  <c r="J52" i="15"/>
  <c r="H52" i="15"/>
  <c r="F52" i="15"/>
  <c r="P51" i="15"/>
  <c r="N51" i="15"/>
  <c r="H50" i="15"/>
  <c r="F51" i="15"/>
  <c r="P50" i="15"/>
  <c r="N50" i="15"/>
  <c r="L50" i="15"/>
  <c r="J50" i="15"/>
  <c r="F50" i="15"/>
  <c r="P49" i="15"/>
  <c r="P48" i="15"/>
  <c r="P47" i="15"/>
  <c r="L47" i="15"/>
  <c r="J47" i="15"/>
  <c r="P46" i="15"/>
  <c r="F46" i="15"/>
  <c r="P45" i="15"/>
  <c r="J45" i="15"/>
  <c r="F45" i="15"/>
  <c r="P44" i="15"/>
  <c r="N44" i="15"/>
  <c r="L44" i="15"/>
  <c r="J44" i="15"/>
  <c r="P43" i="15"/>
  <c r="L43" i="15"/>
  <c r="J43" i="15"/>
  <c r="P42" i="15"/>
  <c r="N42" i="15"/>
  <c r="L42" i="15"/>
  <c r="J42" i="15"/>
  <c r="H42" i="15"/>
  <c r="F42" i="15"/>
  <c r="P41" i="15"/>
  <c r="N41" i="15"/>
  <c r="J41" i="15"/>
  <c r="H41" i="15"/>
  <c r="P40" i="15"/>
  <c r="N40" i="15"/>
  <c r="L40" i="15"/>
  <c r="P39" i="15"/>
  <c r="P38" i="15"/>
  <c r="P37" i="15"/>
  <c r="P36" i="15"/>
  <c r="F36" i="15"/>
  <c r="P35" i="15"/>
  <c r="P34" i="15"/>
  <c r="J34" i="15"/>
  <c r="F34" i="15"/>
  <c r="P33" i="15"/>
  <c r="N33" i="15"/>
  <c r="L33" i="15"/>
  <c r="J33" i="15"/>
  <c r="H33" i="15"/>
  <c r="F33" i="15"/>
  <c r="P32" i="15"/>
  <c r="N32" i="15"/>
  <c r="L32" i="15"/>
  <c r="J32" i="15"/>
  <c r="J35" i="15" s="1"/>
  <c r="P31" i="15"/>
  <c r="P30" i="15"/>
  <c r="P29" i="15"/>
  <c r="N28" i="15"/>
  <c r="L29" i="15"/>
  <c r="F28" i="15"/>
  <c r="P28" i="15"/>
  <c r="L28" i="15"/>
  <c r="J28" i="15"/>
  <c r="H28" i="15"/>
  <c r="P27" i="15"/>
  <c r="P26" i="15"/>
  <c r="P25" i="15"/>
  <c r="N25" i="15"/>
  <c r="P24" i="15"/>
  <c r="N24" i="15"/>
  <c r="L24" i="15"/>
  <c r="L26" i="15" s="1"/>
  <c r="J24" i="15"/>
  <c r="P23" i="15"/>
  <c r="P22" i="15"/>
  <c r="P21" i="15"/>
  <c r="N21" i="15"/>
  <c r="L21" i="15"/>
  <c r="H20" i="15"/>
  <c r="P20" i="15"/>
  <c r="N20" i="15"/>
  <c r="N22" i="15" s="1"/>
  <c r="L20" i="15"/>
  <c r="J20" i="15"/>
  <c r="F20" i="15"/>
  <c r="P19" i="15"/>
  <c r="P18" i="15"/>
  <c r="P17" i="15"/>
  <c r="N17" i="15"/>
  <c r="L17" i="15"/>
  <c r="J17" i="15"/>
  <c r="H17" i="15"/>
  <c r="F17" i="15"/>
  <c r="P16" i="15"/>
  <c r="P15" i="15"/>
  <c r="P14" i="15"/>
  <c r="P13" i="15"/>
  <c r="N13" i="15"/>
  <c r="J13" i="15"/>
  <c r="H13" i="15"/>
  <c r="H14" i="15" s="1"/>
  <c r="F13" i="15"/>
  <c r="P12" i="15"/>
  <c r="N12" i="15"/>
  <c r="L12" i="15"/>
  <c r="J12" i="15"/>
  <c r="H12" i="15"/>
  <c r="F12" i="15"/>
  <c r="P11" i="15"/>
  <c r="P10" i="15"/>
  <c r="N14"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0" i="10"/>
  <c r="N17" i="10"/>
  <c r="N16" i="10"/>
  <c r="N13" i="10"/>
  <c r="N12" i="10"/>
  <c r="L36" i="10"/>
  <c r="L34" i="10"/>
  <c r="L32" i="10"/>
  <c r="L33" i="10"/>
  <c r="L35" i="10" s="1"/>
  <c r="L29" i="10"/>
  <c r="L28" i="10"/>
  <c r="L25" i="10"/>
  <c r="L24" i="10"/>
  <c r="L21" i="10"/>
  <c r="L20" i="10"/>
  <c r="L17" i="10"/>
  <c r="L16" i="10"/>
  <c r="L13" i="10"/>
  <c r="L14" i="10" s="1"/>
  <c r="L12" i="10"/>
  <c r="J36" i="10"/>
  <c r="J34" i="10"/>
  <c r="J33" i="10"/>
  <c r="J32" i="10"/>
  <c r="J29" i="10"/>
  <c r="J28" i="10"/>
  <c r="J25" i="10"/>
  <c r="J26" i="10" s="1"/>
  <c r="J24" i="10"/>
  <c r="J21" i="10"/>
  <c r="J20" i="10"/>
  <c r="J22" i="10" s="1"/>
  <c r="J17" i="10"/>
  <c r="J16" i="10"/>
  <c r="J13" i="10"/>
  <c r="J12" i="10"/>
  <c r="J14" i="10" s="1"/>
  <c r="H36" i="10"/>
  <c r="H34" i="10"/>
  <c r="H33" i="10"/>
  <c r="H32" i="10"/>
  <c r="H29" i="10"/>
  <c r="H28" i="10"/>
  <c r="H25" i="10"/>
  <c r="H24" i="10"/>
  <c r="H26" i="10" s="1"/>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106" i="10" s="1"/>
  <c r="J96" i="10"/>
  <c r="J95" i="10"/>
  <c r="J94" i="10"/>
  <c r="J93" i="10"/>
  <c r="J92" i="10"/>
  <c r="J91" i="10"/>
  <c r="J90" i="10"/>
  <c r="J87" i="10"/>
  <c r="J86" i="10"/>
  <c r="J85" i="10"/>
  <c r="J84" i="10"/>
  <c r="J83" i="10"/>
  <c r="J82" i="10"/>
  <c r="J81" i="10"/>
  <c r="J88" i="10" s="1"/>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106" i="10" s="1"/>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30" i="10" s="1"/>
  <c r="F28" i="10"/>
  <c r="F25" i="10"/>
  <c r="F24" i="10"/>
  <c r="F21" i="10"/>
  <c r="F22" i="10" s="1"/>
  <c r="F20" i="10"/>
  <c r="F17" i="10"/>
  <c r="F16" i="10"/>
  <c r="F18" i="10" s="1"/>
  <c r="F13" i="10"/>
  <c r="F14" i="10" s="1"/>
  <c r="F12" i="10"/>
  <c r="L18" i="10"/>
  <c r="H22" i="10"/>
  <c r="L22" i="10"/>
  <c r="H30" i="10"/>
  <c r="J30" i="10"/>
  <c r="L30" i="10"/>
  <c r="N18" i="10"/>
  <c r="N22" i="10"/>
  <c r="J18" i="10"/>
  <c r="H14" i="10"/>
  <c r="N14" i="10"/>
  <c r="N111" i="10"/>
  <c r="F40" i="15" l="1"/>
  <c r="H40" i="15"/>
  <c r="H97" i="10"/>
  <c r="F91" i="15"/>
  <c r="J91" i="15"/>
  <c r="J93" i="15"/>
  <c r="L93" i="15"/>
  <c r="L74" i="15"/>
  <c r="L78" i="15" s="1"/>
  <c r="N74" i="15"/>
  <c r="F74" i="15"/>
  <c r="N68" i="10"/>
  <c r="L41" i="15"/>
  <c r="F44" i="15"/>
  <c r="H58" i="10"/>
  <c r="J51" i="15"/>
  <c r="L51" i="15"/>
  <c r="N43" i="15"/>
  <c r="J48" i="10"/>
  <c r="N71" i="15"/>
  <c r="H78" i="10"/>
  <c r="N18" i="15"/>
  <c r="N35" i="10"/>
  <c r="F16" i="15"/>
  <c r="F18" i="15" s="1"/>
  <c r="N26" i="15"/>
  <c r="L30" i="15"/>
  <c r="N30" i="15"/>
  <c r="H46" i="15"/>
  <c r="D37" i="10"/>
  <c r="L48" i="10"/>
  <c r="L58" i="10"/>
  <c r="L68" i="10"/>
  <c r="L78" i="10"/>
  <c r="L88" i="10"/>
  <c r="L97" i="10"/>
  <c r="J37" i="10"/>
  <c r="H16" i="15"/>
  <c r="H18" i="15" s="1"/>
  <c r="N29" i="15"/>
  <c r="F72" i="15"/>
  <c r="F81" i="15"/>
  <c r="L14" i="15"/>
  <c r="J30" i="15"/>
  <c r="H72" i="15"/>
  <c r="H81" i="15"/>
  <c r="F105" i="15"/>
  <c r="N111" i="15"/>
  <c r="J97" i="10"/>
  <c r="F14" i="15"/>
  <c r="J14" i="15"/>
  <c r="L63" i="15"/>
  <c r="J72" i="15"/>
  <c r="F80" i="15"/>
  <c r="J81" i="15"/>
  <c r="F96" i="15"/>
  <c r="H105" i="15"/>
  <c r="J22" i="15"/>
  <c r="F35" i="10"/>
  <c r="F37" i="10" s="1"/>
  <c r="N26" i="10"/>
  <c r="F29" i="15"/>
  <c r="F30" i="15" s="1"/>
  <c r="N63" i="15"/>
  <c r="L72" i="15"/>
  <c r="H80" i="15"/>
  <c r="L81" i="15"/>
  <c r="H96" i="15"/>
  <c r="J105" i="15"/>
  <c r="N37" i="10"/>
  <c r="N88" i="15"/>
  <c r="F111" i="10"/>
  <c r="H48" i="10"/>
  <c r="H68" i="10"/>
  <c r="H88" i="10"/>
  <c r="H111" i="10"/>
  <c r="J58" i="10"/>
  <c r="J68" i="10"/>
  <c r="J78" i="10"/>
  <c r="L106" i="10"/>
  <c r="N48" i="10"/>
  <c r="N58" i="10"/>
  <c r="N78" i="10"/>
  <c r="N88" i="10"/>
  <c r="N97" i="10"/>
  <c r="N106" i="10"/>
  <c r="H18" i="10"/>
  <c r="H35" i="10"/>
  <c r="J35" i="10"/>
  <c r="L22" i="15"/>
  <c r="H29" i="15"/>
  <c r="H30" i="15" s="1"/>
  <c r="J80" i="15"/>
  <c r="J96" i="15"/>
  <c r="L105" i="15"/>
  <c r="F26" i="10"/>
  <c r="F48" i="10"/>
  <c r="F58" i="10"/>
  <c r="F68" i="10"/>
  <c r="F78" i="10"/>
  <c r="F88" i="10"/>
  <c r="F97" i="10"/>
  <c r="J111" i="10"/>
  <c r="L26" i="10"/>
  <c r="L37" i="10" s="1"/>
  <c r="J55" i="15"/>
  <c r="N58" i="15"/>
  <c r="H106" i="15"/>
  <c r="N97" i="15"/>
  <c r="H37" i="10"/>
  <c r="N35" i="15"/>
  <c r="H58" i="15"/>
  <c r="D37" i="15"/>
  <c r="H35" i="15"/>
  <c r="J16" i="15"/>
  <c r="J18" i="15" s="1"/>
  <c r="H36" i="15"/>
  <c r="J46" i="15"/>
  <c r="J48" i="15" s="1"/>
  <c r="N47" i="15"/>
  <c r="J54" i="15"/>
  <c r="J58" i="15" s="1"/>
  <c r="N55" i="15"/>
  <c r="L62" i="15"/>
  <c r="N70" i="15"/>
  <c r="F87" i="15"/>
  <c r="F95" i="15"/>
  <c r="L16" i="15"/>
  <c r="L18" i="15" s="1"/>
  <c r="F21" i="15"/>
  <c r="F22" i="15" s="1"/>
  <c r="H34" i="15"/>
  <c r="J36" i="15"/>
  <c r="H45" i="15"/>
  <c r="L46" i="15"/>
  <c r="H53" i="15"/>
  <c r="L54" i="15"/>
  <c r="L58" i="15" s="1"/>
  <c r="J61" i="15"/>
  <c r="J68" i="15" s="1"/>
  <c r="N62" i="15"/>
  <c r="N68" i="15" s="1"/>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H111" i="15" s="1"/>
  <c r="J87" i="15"/>
  <c r="J95" i="15"/>
  <c r="H21" i="15"/>
  <c r="H22" i="15" s="1"/>
  <c r="J25" i="15"/>
  <c r="J26" i="15" s="1"/>
  <c r="F32" i="15"/>
  <c r="F35" i="15" s="1"/>
  <c r="F43" i="15"/>
  <c r="F47" i="15"/>
  <c r="F55" i="15"/>
  <c r="F58" i="15" s="1"/>
  <c r="H63" i="15"/>
  <c r="H67" i="15"/>
  <c r="H70" i="15"/>
  <c r="J71" i="15"/>
  <c r="J75" i="15"/>
  <c r="F85" i="15"/>
  <c r="F88" i="15" s="1"/>
  <c r="J86" i="15"/>
  <c r="F93" i="15"/>
  <c r="J94" i="15"/>
  <c r="H102" i="15"/>
  <c r="L103" i="15"/>
  <c r="F109" i="15"/>
  <c r="F111" i="15" s="1"/>
  <c r="J110" i="15"/>
  <c r="J111" i="15" s="1"/>
  <c r="D112" i="10"/>
  <c r="D112" i="15" s="1"/>
  <c r="F25" i="15"/>
  <c r="F94" i="15"/>
  <c r="F62" i="15"/>
  <c r="L86" i="15"/>
  <c r="L94" i="15"/>
  <c r="J102" i="15"/>
  <c r="L110" i="15"/>
  <c r="L111" i="15" s="1"/>
  <c r="J97" i="15" l="1"/>
  <c r="H112" i="10"/>
  <c r="H113" i="10" s="1"/>
  <c r="H114" i="10" s="1"/>
  <c r="H68" i="15"/>
  <c r="F68" i="15"/>
  <c r="N48" i="15"/>
  <c r="N112" i="15" s="1"/>
  <c r="N113" i="15" s="1"/>
  <c r="N114" i="15" s="1"/>
  <c r="L48" i="15"/>
  <c r="J112" i="10"/>
  <c r="J113" i="10" s="1"/>
  <c r="J114" i="10" s="1"/>
  <c r="F112" i="10"/>
  <c r="F113" i="10" s="1"/>
  <c r="F114" i="10" s="1"/>
  <c r="L112" i="10"/>
  <c r="L113" i="10" s="1"/>
  <c r="L114" i="10" s="1"/>
  <c r="N78" i="15"/>
  <c r="J88" i="15"/>
  <c r="L37" i="15"/>
  <c r="F97" i="15"/>
  <c r="N37" i="15"/>
  <c r="F106" i="15"/>
  <c r="L106" i="15"/>
  <c r="J78" i="15"/>
  <c r="H97" i="15"/>
  <c r="H48" i="15"/>
  <c r="L68" i="15"/>
  <c r="N112" i="10"/>
  <c r="N113" i="10" s="1"/>
  <c r="N114" i="10" s="1"/>
  <c r="J106" i="15"/>
  <c r="J112" i="15" s="1"/>
  <c r="H37" i="15"/>
  <c r="F78" i="15"/>
  <c r="H88" i="15"/>
  <c r="F37" i="15"/>
  <c r="J37" i="15"/>
  <c r="F48" i="15"/>
  <c r="D113" i="10"/>
  <c r="D113" i="15" s="1"/>
  <c r="H78" i="15"/>
  <c r="L97" i="15"/>
  <c r="F26" i="15"/>
  <c r="L88" i="15"/>
  <c r="F112" i="15" l="1"/>
  <c r="F113" i="15" s="1"/>
  <c r="F114" i="15" s="1"/>
  <c r="L112" i="15"/>
  <c r="L113" i="15" s="1"/>
  <c r="L114" i="15" s="1"/>
  <c r="H112" i="15"/>
  <c r="H113" i="15" s="1"/>
  <c r="H114" i="15" s="1"/>
  <c r="J113" i="15"/>
  <c r="J114" i="15" s="1"/>
  <c r="N115" i="10" l="1"/>
  <c r="L115" i="10"/>
  <c r="J115" i="10"/>
  <c r="J115" i="15"/>
  <c r="F115" i="15"/>
  <c r="N115" i="15"/>
  <c r="L115" i="15"/>
  <c r="H115" i="10"/>
  <c r="F115" i="10"/>
  <c r="H11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tc={F667B3B2-D943-4400-BD76-0F6C03DFC3DA}</author>
  </authors>
  <commentList>
    <comment ref="D54" authorId="0" shapeId="0" xr:uid="{F667B3B2-D943-4400-BD76-0F6C03DFC3DA}">
      <text>
        <t>[Threaded comment]
Your version of Excel allows you to read this threaded comment; however, any edits to it will get removed if the file is opened in a newer version of Excel. Learn more: https://go.microsoft.com/fwlink/?linkid=870924
Comment:
    TOR states the qualification, here score is 0</t>
      </text>
    </comment>
  </commentList>
</comments>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<sst xmlns="http://schemas.openxmlformats.org/spreadsheetml/2006/main" count="498" uniqueCount="189">
  <si>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</si>
  <si>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</si>
  <si>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</si>
  <si>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</si>
  <si>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</si>
  <si>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</si>
  <si>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</si>
  <si>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</si>
  <si>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</si>
  <si>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</si>
  <si>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</si>
  <si>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</si>
  <si>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</si>
  <si>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</si>
  <si>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</si>
  <si>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</si>
  <si>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</si>
  <si>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</si>
  <si>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</si>
  <si>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</si>
  <si>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</si>
  <si>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</si>
  <si>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</si>
  <si>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</si>
  <si>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</si>
  <si>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</si>
  <si>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</si>
  <si>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</si>
  <si>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</si>
  <si>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</si>
  <si>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</si>
  <si>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</si>
  <si>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</si>
  <si>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</si>
  <si>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</si>
  <si>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</si>
  <si>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</si>
  <si>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</si>
  <si>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</si>
  <si>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</si>
  <si>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</si>
  <si>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</si>
  <si>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</si>
  <si>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</si>
  <si>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</si>
  <si>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</si>
  <si>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</si>
  <si>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</si>
  <si>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</si>
  <si>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</si>
  <si>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</si>
  <si>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</si>
  <si>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</si>
  <si>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</si>
  <si>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</si>
  <si>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</si>
  <si>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</si>
  <si>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</si>
  <si>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</si>
  <si>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</si>
  <si>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</si>
  <si>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</si>
  <si>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</si>
  <si>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</si>
  <si>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</si>
  <si>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</si>
  <si>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</si>
  <si>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</si>
  <si>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</si>
  <si>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</si>
  <si>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</si>
  <si>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</si>
  <si>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</si>
  <si>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</si>
  <si>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</si>
  <si>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</si>
  <si>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</si>
  <si>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</si>
  <si>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</si>
  <si>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</si>
  <si>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</si>
  <si>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</si>
  <si>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</si>
  <si>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</si>
  <si>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</si>
  <si>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</si>
  <si>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</si>
  <si>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</si>
  <si>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</si>
  <si>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</si>
  <si>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</si>
  <si>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</si>
  <si>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</si>
  <si>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</si>
  <si>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</si>
  <si>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</si>
  <si>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</si>
  <si>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</si>
  <si>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</si>
  <si>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</si>
  <si>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</si>
  <si>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</si>
  <si>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</si>
  <si>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</si>
  <si>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</si>
  <si>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</si>
  <si>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</si>
  <si>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</si>
  <si>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</si>
  <si>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</si>
  <si>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</si>
  <si>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</si>
  <si>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</si>
  <si>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</si>
  <si>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</si>
  <si>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</si>
  <si>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</si>
  <si>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</si>
  <si>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</si>
  <si>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</si>
  <si>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</si>
  <si>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</si>
  <si>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</si>
  <si>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</si>
  <si>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</si>
  <si>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</si>
  <si>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</si>
  <si>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</si>
  <si>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</si>
  <si>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</si>
  <si>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</si>
  <si>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</si>
  <si>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</si>
  <si>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</si>
  <si>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</si>
  <si>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</si>
  <si>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</si>
  <si>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</si>
  <si>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</si>
  <si>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</si>
  <si>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</si>
  <si>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</si>
  <si>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</si>
  <si>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</si>
  <si>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</si>
  <si>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</si>
  <si>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</si>
  <si>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</si>
  <si>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</si>
  <si>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</si>
  <si>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</si>
  <si>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</si>
  <si>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</si>
  <si>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</si>
  <si>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</si>
  <si>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</si>
  <si>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</si>
  <si>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</si>
  <si>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</si>
  <si>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</si>
  <si>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</si>
  <si>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</si>
  <si>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</si>
  <si>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</si>
  <si>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</si>
  <si>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</si>
  <si>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</si>
  <si>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</si>
  <si>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</si>
  <si>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</si>
  <si>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</si>
  <si>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</si>
  <si>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</si>
  <si>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</si>
  <si>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</si>
  <si>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</si>
  <si>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</si>
  <si>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</si>
  <si>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</si>
  <si>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</si>
  <si>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</si>
  <si>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</si>
  <si>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</si>
  <si>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</si>
  <si>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</si>
  <si>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27-08-2020</t>
  </si>
  <si>
    <t>Climate Change</t>
  </si>
  <si>
    <t>Investment Prospectus Preparation meeting Green Bonds/Climate Bonds Certification Requirement for Mobilizing Financing for Efficient Grid Connected Solar Pumps in selected states of India</t>
  </si>
  <si>
    <t>17.9078.1-006.00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</si>
</sst>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
      <sz val="9"/>
      <color indexed="81"/>
      <name val="Tahoma"/>
      <charset val="1"/>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119431</xdr:colOff>
      <xdr:row>0</xdr:row>
      <xdr:rowOff>0</xdr:rowOff>
    </xdr:from>
    <xdr:to>
      <xdr:col>14</xdr:col>
      <xdr:colOff>31750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31481"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hatnagar, Sakshi GIZ IN" id="{94321E59-F536-426E-9252-FCAD2F1C88CD}" userId="S::sakshi.bhatnagar@giz.de::85afb4a2-0359-4532-96a3-52c2195c8ee8" providerId="AD"/>
</personList>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4" dT="2020-09-03T15:06:52.66" personId="{94321E59-F536-426E-9252-FCAD2F1C88CD}" id="{F667B3B2-D943-4400-BD76-0F6C03DFC3DA}">
    <text>TOR states the qualification, here score is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D94" sqref="D94"/>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5" t="s">
        <v>184</v>
      </c>
      <c r="B1" s="155"/>
      <c r="C1" s="155"/>
      <c r="D1" s="155"/>
      <c r="E1" s="155"/>
      <c r="F1" s="155"/>
      <c r="G1" s="155"/>
      <c r="H1" s="155"/>
      <c r="I1" s="155"/>
      <c r="J1" s="155"/>
      <c r="K1" s="39"/>
      <c r="L1" s="126"/>
      <c r="M1" s="127"/>
      <c r="N1" s="127"/>
      <c r="O1" s="57" t="s">
        <v>96</v>
      </c>
      <c r="P1" s="58"/>
      <c r="Q1" s="40"/>
      <c r="R1" s="40"/>
      <c r="S1" s="40"/>
      <c r="T1" s="40"/>
    </row>
    <row r="2" spans="1:23" ht="14.15" customHeight="1">
      <c r="A2" s="128" t="s">
        <v>97</v>
      </c>
      <c r="B2" s="128"/>
      <c r="C2" s="140" t="s">
        <v>186</v>
      </c>
      <c r="D2" s="140"/>
      <c r="E2" s="140"/>
      <c r="G2" s="129" t="s">
        <v>102</v>
      </c>
      <c r="H2" s="129"/>
      <c r="K2" s="8"/>
      <c r="L2" s="56" t="s">
        <v>103</v>
      </c>
      <c r="M2" s="130" t="s">
        <v>185</v>
      </c>
      <c r="N2" s="131"/>
    </row>
    <row r="3" spans="1:23" ht="14.15" customHeight="1">
      <c r="A3" s="122" t="s">
        <v>98</v>
      </c>
      <c r="B3" s="122"/>
      <c r="C3" s="99"/>
      <c r="D3" s="139"/>
      <c r="E3" s="139"/>
      <c r="G3" s="141" t="s">
        <v>187</v>
      </c>
      <c r="H3" s="142"/>
      <c r="I3" s="142"/>
      <c r="J3" s="142"/>
      <c r="K3" s="142"/>
      <c r="L3" s="5" t="s">
        <v>8</v>
      </c>
      <c r="M3" s="132" t="s">
        <v>188</v>
      </c>
      <c r="N3" s="133"/>
    </row>
    <row r="4" spans="1:23" ht="14.15" customHeight="1">
      <c r="A4" s="122" t="s">
        <v>99</v>
      </c>
      <c r="B4" s="122"/>
      <c r="C4" s="99"/>
      <c r="D4" s="99"/>
      <c r="E4" s="99"/>
      <c r="G4" s="142"/>
      <c r="H4" s="142"/>
      <c r="I4" s="142"/>
      <c r="J4" s="142"/>
      <c r="K4" s="142"/>
      <c r="L4" s="5" t="s">
        <v>104</v>
      </c>
      <c r="M4" s="133" t="s">
        <v>104</v>
      </c>
      <c r="N4" s="133"/>
    </row>
    <row r="5" spans="1:23" ht="14.15" customHeight="1">
      <c r="A5" s="144" t="s">
        <v>100</v>
      </c>
      <c r="B5" s="144"/>
      <c r="C5" s="98" t="s">
        <v>101</v>
      </c>
      <c r="D5" s="98"/>
      <c r="E5" s="98"/>
      <c r="F5" s="6"/>
      <c r="G5" s="143"/>
      <c r="H5" s="143"/>
      <c r="I5" s="143"/>
      <c r="J5" s="143"/>
      <c r="K5" s="143"/>
      <c r="L5" s="3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59"/>
      <c r="Q5" s="33"/>
      <c r="R5" s="33"/>
      <c r="S5" s="33"/>
      <c r="T5" s="33"/>
      <c r="U5" s="33"/>
      <c r="V5" s="33"/>
      <c r="W5" s="33"/>
    </row>
    <row r="6" spans="1:23" s="9" customFormat="1" ht="27.75" customHeight="1">
      <c r="A6" s="42"/>
      <c r="B6" s="22"/>
      <c r="C6" s="23"/>
      <c r="D6" s="22"/>
      <c r="E6" s="134" t="s">
        <v>105</v>
      </c>
      <c r="F6" s="135"/>
      <c r="G6" s="134" t="s">
        <v>106</v>
      </c>
      <c r="H6" s="135"/>
      <c r="I6" s="134" t="s">
        <v>107</v>
      </c>
      <c r="J6" s="135"/>
      <c r="K6" s="134" t="s">
        <v>108</v>
      </c>
      <c r="L6" s="135"/>
      <c r="M6" s="134" t="s">
        <v>109</v>
      </c>
      <c r="N6" s="136"/>
      <c r="O6" s="154"/>
      <c r="P6" s="59"/>
      <c r="Q6" s="33"/>
      <c r="R6" s="33"/>
      <c r="S6" s="33"/>
      <c r="T6" s="33"/>
      <c r="U6" s="33"/>
      <c r="V6" s="33"/>
      <c r="W6" s="33"/>
    </row>
    <row r="7" spans="1:23" ht="9.75" customHeight="1">
      <c r="B7" s="104" t="s">
        <v>1</v>
      </c>
      <c r="C7" s="105"/>
      <c r="D7" s="21" t="s">
        <v>0</v>
      </c>
      <c r="E7" s="16" t="s">
        <v>2</v>
      </c>
      <c r="F7" s="17" t="s">
        <v>3</v>
      </c>
      <c r="G7" s="16" t="s">
        <v>2</v>
      </c>
      <c r="H7" s="17" t="s">
        <v>3</v>
      </c>
      <c r="I7" s="16" t="s">
        <v>2</v>
      </c>
      <c r="J7" s="17" t="s">
        <v>3</v>
      </c>
      <c r="K7" s="16" t="s">
        <v>2</v>
      </c>
      <c r="L7" s="17" t="s">
        <v>3</v>
      </c>
      <c r="M7" s="16" t="s">
        <v>2</v>
      </c>
      <c r="N7" s="7" t="s">
        <v>3</v>
      </c>
    </row>
    <row r="8" spans="1:23" ht="10.4"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0">
      <c r="A9" s="43"/>
      <c r="B9" s="118"/>
      <c r="C9" s="119"/>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10" t="s">
        <v>114</v>
      </c>
      <c r="C10" s="111"/>
      <c r="D10" s="111"/>
      <c r="E10" s="111"/>
      <c r="F10" s="111"/>
      <c r="G10" s="111"/>
      <c r="H10" s="111"/>
      <c r="I10" s="111"/>
      <c r="J10" s="111"/>
      <c r="K10" s="111"/>
      <c r="L10" s="111"/>
      <c r="M10" s="111"/>
      <c r="N10" s="111"/>
      <c r="P10" s="41" t="str">
        <f>IF(ISBLANK(B10),A10,B10)</f>
        <v>Assessment of technical-methodological design</v>
      </c>
    </row>
    <row r="11" spans="1:23" ht="10.5">
      <c r="A11" s="47" t="s">
        <v>9</v>
      </c>
      <c r="B11" s="96" t="s">
        <v>115</v>
      </c>
      <c r="C11" s="97"/>
      <c r="D11" s="20"/>
      <c r="E11" s="60"/>
      <c r="F11" s="61"/>
      <c r="G11" s="62"/>
      <c r="H11" s="61"/>
      <c r="I11" s="62"/>
      <c r="J11" s="61"/>
      <c r="K11" s="62"/>
      <c r="L11" s="61"/>
      <c r="M11" s="62"/>
      <c r="N11" s="63"/>
      <c r="P11" s="41" t="str">
        <f t="shared" ref="P11:P74" si="0">IF(ISBLANK(B11),A11,B11)</f>
        <v>Strategy</v>
      </c>
    </row>
    <row r="12" spans="1:23" ht="22.5" customHeight="1">
      <c r="A12" s="45" t="s">
        <v>14</v>
      </c>
      <c r="B12" s="92" t="s">
        <v>116</v>
      </c>
      <c r="C12" s="93"/>
      <c r="D12" s="26">
        <v>0.03</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94" t="s">
        <v>117</v>
      </c>
      <c r="C13" s="95"/>
      <c r="D13" s="27">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28">
        <f>SUM(D12:D13)</f>
        <v>0.08</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10</v>
      </c>
      <c r="B15" s="96" t="s">
        <v>119</v>
      </c>
      <c r="C15" s="97"/>
      <c r="D15" s="20"/>
      <c r="E15" s="60"/>
      <c r="F15" s="73"/>
      <c r="G15" s="60"/>
      <c r="H15" s="73"/>
      <c r="I15" s="60"/>
      <c r="J15" s="73"/>
      <c r="K15" s="60"/>
      <c r="L15" s="73"/>
      <c r="M15" s="60"/>
      <c r="N15" s="74"/>
      <c r="P15" s="41" t="str">
        <f t="shared" si="0"/>
        <v>Cooperation</v>
      </c>
    </row>
    <row r="16" spans="1:23" ht="22.5" customHeight="1">
      <c r="A16" s="45" t="s">
        <v>23</v>
      </c>
      <c r="B16" s="92" t="s">
        <v>120</v>
      </c>
      <c r="C16" s="93"/>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94" t="s">
        <v>121</v>
      </c>
      <c r="C17" s="95"/>
      <c r="D17" s="26">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6" t="s">
        <v>123</v>
      </c>
      <c r="B18" s="116"/>
      <c r="C18" s="117"/>
      <c r="D18" s="28">
        <f>SUM(D16:D17)</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11</v>
      </c>
      <c r="B19" s="96" t="s">
        <v>125</v>
      </c>
      <c r="C19" s="97"/>
      <c r="D19" s="20"/>
      <c r="E19" s="60"/>
      <c r="F19" s="73"/>
      <c r="G19" s="60"/>
      <c r="H19" s="73"/>
      <c r="I19" s="60"/>
      <c r="J19" s="73"/>
      <c r="K19" s="60"/>
      <c r="L19" s="73"/>
      <c r="M19" s="60"/>
      <c r="N19" s="74"/>
      <c r="P19" s="41" t="str">
        <f t="shared" si="0"/>
        <v>Steering structure</v>
      </c>
    </row>
    <row r="20" spans="1:16" ht="22.5" customHeight="1">
      <c r="A20" s="45" t="s">
        <v>20</v>
      </c>
      <c r="B20" s="92" t="s">
        <v>126</v>
      </c>
      <c r="C20" s="93"/>
      <c r="D20" s="26">
        <v>0.02</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94" t="s">
        <v>127</v>
      </c>
      <c r="C21" s="95"/>
      <c r="D21" s="26">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6" t="s">
        <v>124</v>
      </c>
      <c r="B22" s="116"/>
      <c r="C22" s="117"/>
      <c r="D22" s="28">
        <f>SUM(D20:D21)</f>
        <v>0.04</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12</v>
      </c>
      <c r="B23" s="96" t="s">
        <v>128</v>
      </c>
      <c r="C23" s="97"/>
      <c r="D23" s="20"/>
      <c r="E23" s="60"/>
      <c r="F23" s="73"/>
      <c r="G23" s="60"/>
      <c r="H23" s="73"/>
      <c r="I23" s="60"/>
      <c r="J23" s="73"/>
      <c r="K23" s="60"/>
      <c r="L23" s="73"/>
      <c r="M23" s="60"/>
      <c r="N23" s="74"/>
      <c r="P23" s="41" t="str">
        <f t="shared" si="0"/>
        <v>Processes</v>
      </c>
    </row>
    <row r="24" spans="1:16" ht="22.5" customHeight="1">
      <c r="A24" s="45" t="s">
        <v>18</v>
      </c>
      <c r="B24" s="92" t="s">
        <v>129</v>
      </c>
      <c r="C24" s="93"/>
      <c r="D24" s="26">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94" t="s">
        <v>130</v>
      </c>
      <c r="C25" s="95"/>
      <c r="D25" s="26">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6" t="s">
        <v>131</v>
      </c>
      <c r="B26" s="116"/>
      <c r="C26" s="117"/>
      <c r="D26" s="28">
        <f>SUM(D24:D25)</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13</v>
      </c>
      <c r="B27" s="96" t="s">
        <v>132</v>
      </c>
      <c r="C27" s="97"/>
      <c r="D27" s="20"/>
      <c r="E27" s="60"/>
      <c r="F27" s="73"/>
      <c r="G27" s="60"/>
      <c r="H27" s="73"/>
      <c r="I27" s="60"/>
      <c r="J27" s="73"/>
      <c r="K27" s="60"/>
      <c r="L27" s="73"/>
      <c r="M27" s="60"/>
      <c r="N27" s="74"/>
      <c r="P27" s="41" t="str">
        <f t="shared" si="0"/>
        <v>Learning and innovation</v>
      </c>
    </row>
    <row r="28" spans="1:16" ht="22.5" customHeight="1">
      <c r="A28" s="45" t="s">
        <v>21</v>
      </c>
      <c r="B28" s="92" t="s">
        <v>133</v>
      </c>
      <c r="C28" s="93"/>
      <c r="D28" s="26">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94" t="s">
        <v>134</v>
      </c>
      <c r="C29" s="95"/>
      <c r="D29" s="26">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28">
        <f>SUM(D28:D29)</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58</v>
      </c>
      <c r="B31" s="96" t="s">
        <v>136</v>
      </c>
      <c r="C31" s="97"/>
      <c r="D31" s="20"/>
      <c r="E31" s="60"/>
      <c r="F31" s="73"/>
      <c r="G31" s="60"/>
      <c r="H31" s="73"/>
      <c r="I31" s="60"/>
      <c r="J31" s="73"/>
      <c r="K31" s="60"/>
      <c r="L31" s="73"/>
      <c r="M31" s="60"/>
      <c r="N31" s="74"/>
      <c r="P31" s="41" t="str">
        <f t="shared" si="0"/>
        <v>Project management of the contractor</v>
      </c>
    </row>
    <row r="32" spans="1:16" ht="11.25" customHeight="1">
      <c r="A32" s="45" t="s">
        <v>59</v>
      </c>
      <c r="B32" s="92" t="s">
        <v>137</v>
      </c>
      <c r="C32" s="93"/>
      <c r="D32" s="26">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156" t="s">
        <v>138</v>
      </c>
      <c r="C33" s="157"/>
      <c r="D33" s="26">
        <v>0.02</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45" t="s">
        <v>139</v>
      </c>
      <c r="C34" s="146"/>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6" t="s">
        <v>140</v>
      </c>
      <c r="B35" s="116"/>
      <c r="C35" s="117"/>
      <c r="D35" s="28">
        <f>SUM(D32:D34)</f>
        <v>0.06</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62</v>
      </c>
      <c r="B36" s="100" t="s">
        <v>141</v>
      </c>
      <c r="C36" s="101"/>
      <c r="D36" s="52">
        <v>0.02</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4" t="s">
        <v>142</v>
      </c>
      <c r="B37" s="124"/>
      <c r="C37" s="125"/>
      <c r="D37" s="29">
        <f>SUM(D14,D18,D22,D26,D30,D35,D36)</f>
        <v>0.35000000000000003</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10" t="s">
        <v>143</v>
      </c>
      <c r="C38" s="111"/>
      <c r="D38" s="111"/>
      <c r="E38" s="111"/>
      <c r="F38" s="111"/>
      <c r="G38" s="111"/>
      <c r="H38" s="111"/>
      <c r="I38" s="111"/>
      <c r="J38" s="111"/>
      <c r="K38" s="111"/>
      <c r="L38" s="111"/>
      <c r="M38" s="111"/>
      <c r="N38" s="111"/>
      <c r="P38" s="41" t="str">
        <f t="shared" si="0"/>
        <v>Assessment of proposed staff</v>
      </c>
    </row>
    <row r="39" spans="1:16" ht="11.25" customHeight="1">
      <c r="A39" s="50" t="s">
        <v>4</v>
      </c>
      <c r="B39" s="108" t="s">
        <v>144</v>
      </c>
      <c r="C39" s="109"/>
      <c r="D39" s="37"/>
      <c r="E39" s="79"/>
      <c r="F39" s="73"/>
      <c r="G39" s="79"/>
      <c r="H39" s="73"/>
      <c r="I39" s="79"/>
      <c r="J39" s="73"/>
      <c r="K39" s="79"/>
      <c r="L39" s="73"/>
      <c r="M39" s="79"/>
      <c r="N39" s="74"/>
      <c r="P39" s="41" t="str">
        <f t="shared" si="0"/>
        <v>Team leader (in accordance with ToR provisions/criteria)</v>
      </c>
    </row>
    <row r="40" spans="1:16" ht="10">
      <c r="A40" s="48" t="s">
        <v>75</v>
      </c>
      <c r="B40" s="102" t="s">
        <v>145</v>
      </c>
      <c r="C40" s="103"/>
      <c r="D40" s="26">
        <v>0.02</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0">
      <c r="A41" s="48" t="s">
        <v>76</v>
      </c>
      <c r="B41" s="102" t="s">
        <v>146</v>
      </c>
      <c r="C41" s="103"/>
      <c r="D41" s="26">
        <v>0.03</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0">
      <c r="A42" s="49" t="s">
        <v>77</v>
      </c>
      <c r="B42" s="112" t="s">
        <v>147</v>
      </c>
      <c r="C42" s="113"/>
      <c r="D42" s="26">
        <v>0.03</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0">
      <c r="A43" s="48" t="s">
        <v>78</v>
      </c>
      <c r="B43" s="112" t="s">
        <v>148</v>
      </c>
      <c r="C43" s="113"/>
      <c r="D43" s="26">
        <v>0.04</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79</v>
      </c>
      <c r="B44" s="102" t="s">
        <v>149</v>
      </c>
      <c r="C44" s="103"/>
      <c r="D44" s="26">
        <v>0.05</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0">
      <c r="A45" s="48" t="s">
        <v>80</v>
      </c>
      <c r="B45" s="112" t="s">
        <v>150</v>
      </c>
      <c r="C45" s="113"/>
      <c r="D45" s="26">
        <v>0.03</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0">
      <c r="A46" s="48" t="s">
        <v>81</v>
      </c>
      <c r="B46" s="147" t="s">
        <v>151</v>
      </c>
      <c r="C46" s="148"/>
      <c r="D46" s="26">
        <v>0.02</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0">
      <c r="A47" s="48" t="s">
        <v>82</v>
      </c>
      <c r="B47" s="149" t="s">
        <v>152</v>
      </c>
      <c r="C47" s="150"/>
      <c r="D47" s="30">
        <v>0.02</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6" t="s">
        <v>153</v>
      </c>
      <c r="B48" s="116"/>
      <c r="C48" s="117"/>
      <c r="D48" s="28">
        <f>SUM(D40:D47)</f>
        <v>0.23999999999999996</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8" t="s">
        <v>154</v>
      </c>
      <c r="C49" s="109"/>
      <c r="D49" s="37"/>
      <c r="E49" s="79"/>
      <c r="F49" s="73"/>
      <c r="G49" s="79"/>
      <c r="H49" s="73"/>
      <c r="I49" s="79"/>
      <c r="J49" s="73"/>
      <c r="K49" s="79"/>
      <c r="L49" s="73"/>
      <c r="M49" s="79"/>
      <c r="N49" s="74"/>
      <c r="P49" s="41" t="str">
        <f t="shared" si="0"/>
        <v>Expert 1 (in accordance with ToR provisions/criteria)</v>
      </c>
    </row>
    <row r="50" spans="1:16" ht="10">
      <c r="A50" s="48" t="s">
        <v>84</v>
      </c>
      <c r="B50" s="102" t="s">
        <v>145</v>
      </c>
      <c r="C50" s="103"/>
      <c r="D50" s="26">
        <v>0.01</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0">
      <c r="A51" s="48" t="s">
        <v>85</v>
      </c>
      <c r="B51" s="102" t="s">
        <v>146</v>
      </c>
      <c r="C51" s="103"/>
      <c r="D51" s="26">
        <v>0.01</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0">
      <c r="A52" s="49" t="s">
        <v>86</v>
      </c>
      <c r="B52" s="112" t="s">
        <v>147</v>
      </c>
      <c r="C52" s="113"/>
      <c r="D52" s="30">
        <v>0.02</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0">
      <c r="A53" s="48" t="s">
        <v>87</v>
      </c>
      <c r="B53" s="112" t="s">
        <v>148</v>
      </c>
      <c r="C53" s="113"/>
      <c r="D53" s="26">
        <v>0.03</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88</v>
      </c>
      <c r="B54" s="102" t="s">
        <v>149</v>
      </c>
      <c r="C54" s="103"/>
      <c r="D54" s="26">
        <v>0</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0">
      <c r="A55" s="48" t="s">
        <v>89</v>
      </c>
      <c r="B55" s="112" t="s">
        <v>150</v>
      </c>
      <c r="C55" s="113"/>
      <c r="D55" s="26">
        <v>0.02</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0">
      <c r="A56" s="48" t="s">
        <v>90</v>
      </c>
      <c r="B56" s="147" t="s">
        <v>151</v>
      </c>
      <c r="C56" s="148"/>
      <c r="D56" s="26">
        <v>0.01</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0">
      <c r="A57" s="48" t="s">
        <v>91</v>
      </c>
      <c r="B57" s="149" t="s">
        <v>152</v>
      </c>
      <c r="C57" s="150"/>
      <c r="D57" s="30">
        <v>0.01</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6" t="s">
        <v>155</v>
      </c>
      <c r="B58" s="116"/>
      <c r="C58" s="117"/>
      <c r="D58" s="28">
        <f>SUM(D50:D57)</f>
        <v>0.11</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8" t="s">
        <v>156</v>
      </c>
      <c r="C59" s="109"/>
      <c r="D59" s="37"/>
      <c r="E59" s="79"/>
      <c r="F59" s="73"/>
      <c r="G59" s="79"/>
      <c r="H59" s="73"/>
      <c r="I59" s="79"/>
      <c r="J59" s="73"/>
      <c r="K59" s="79"/>
      <c r="L59" s="73"/>
      <c r="M59" s="79"/>
      <c r="N59" s="74"/>
      <c r="P59" s="41" t="str">
        <f t="shared" si="0"/>
        <v>Expert 2 (in accordance with ToR provisions/criteria)</v>
      </c>
    </row>
    <row r="60" spans="1:16" ht="10">
      <c r="A60" s="48" t="s">
        <v>35</v>
      </c>
      <c r="B60" s="102" t="s">
        <v>145</v>
      </c>
      <c r="C60" s="103"/>
      <c r="D60" s="26">
        <v>0.01</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0">
      <c r="A61" s="48" t="s">
        <v>28</v>
      </c>
      <c r="B61" s="102" t="s">
        <v>146</v>
      </c>
      <c r="C61" s="103"/>
      <c r="D61" s="26">
        <v>0.01</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0">
      <c r="A62" s="49" t="s">
        <v>29</v>
      </c>
      <c r="B62" s="112" t="s">
        <v>147</v>
      </c>
      <c r="C62" s="113"/>
      <c r="D62" s="30">
        <v>0.02</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0">
      <c r="A63" s="48" t="s">
        <v>30</v>
      </c>
      <c r="B63" s="112" t="s">
        <v>148</v>
      </c>
      <c r="C63" s="113"/>
      <c r="D63" s="26">
        <v>0.03</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31</v>
      </c>
      <c r="B64" s="102" t="s">
        <v>149</v>
      </c>
      <c r="C64" s="103"/>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0">
      <c r="A65" s="48" t="s">
        <v>32</v>
      </c>
      <c r="B65" s="112" t="s">
        <v>150</v>
      </c>
      <c r="C65" s="113"/>
      <c r="D65" s="26">
        <v>0.02</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0">
      <c r="A66" s="48" t="s">
        <v>33</v>
      </c>
      <c r="B66" s="147" t="s">
        <v>151</v>
      </c>
      <c r="C66" s="148"/>
      <c r="D66" s="26">
        <v>0.01</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0">
      <c r="A67" s="48" t="s">
        <v>34</v>
      </c>
      <c r="B67" s="149" t="s">
        <v>152</v>
      </c>
      <c r="C67" s="150"/>
      <c r="D67" s="30">
        <v>0.01</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6" t="s">
        <v>157</v>
      </c>
      <c r="B68" s="116"/>
      <c r="C68" s="117"/>
      <c r="D68" s="28">
        <f>SUM(D60:D67)</f>
        <v>0.11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8" t="s">
        <v>158</v>
      </c>
      <c r="C69" s="109"/>
      <c r="D69" s="37"/>
      <c r="E69" s="79"/>
      <c r="F69" s="73"/>
      <c r="G69" s="79"/>
      <c r="H69" s="73"/>
      <c r="I69" s="79"/>
      <c r="J69" s="73"/>
      <c r="K69" s="79"/>
      <c r="L69" s="73"/>
      <c r="M69" s="79"/>
      <c r="N69" s="74"/>
      <c r="P69" s="41" t="str">
        <f t="shared" si="0"/>
        <v>Expert 3 (in accordance with ToR provisions/criteria)</v>
      </c>
    </row>
    <row r="70" spans="1:16" ht="10">
      <c r="A70" s="48" t="s">
        <v>27</v>
      </c>
      <c r="B70" s="102" t="s">
        <v>145</v>
      </c>
      <c r="C70" s="103"/>
      <c r="D70" s="26">
        <v>0.01</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0">
      <c r="A71" s="48" t="s">
        <v>36</v>
      </c>
      <c r="B71" s="102" t="s">
        <v>146</v>
      </c>
      <c r="C71" s="103"/>
      <c r="D71" s="26">
        <v>0.01</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0">
      <c r="A72" s="48" t="s">
        <v>37</v>
      </c>
      <c r="B72" s="112" t="s">
        <v>147</v>
      </c>
      <c r="C72" s="113"/>
      <c r="D72" s="30">
        <v>0.01</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0">
      <c r="A73" s="48" t="s">
        <v>38</v>
      </c>
      <c r="B73" s="112" t="s">
        <v>148</v>
      </c>
      <c r="C73" s="113"/>
      <c r="D73" s="26">
        <v>0.03</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39</v>
      </c>
      <c r="B74" s="102" t="s">
        <v>149</v>
      </c>
      <c r="C74" s="103"/>
      <c r="D74" s="26">
        <v>0.01</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0">
      <c r="A75" s="48" t="s">
        <v>40</v>
      </c>
      <c r="B75" s="112" t="s">
        <v>150</v>
      </c>
      <c r="C75" s="113"/>
      <c r="D75" s="26">
        <v>0.02</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0">
      <c r="A76" s="48" t="s">
        <v>41</v>
      </c>
      <c r="B76" s="147" t="s">
        <v>151</v>
      </c>
      <c r="C76" s="148"/>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0">
      <c r="A77" s="48" t="s">
        <v>42</v>
      </c>
      <c r="B77" s="149" t="s">
        <v>152</v>
      </c>
      <c r="C77" s="150"/>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116" t="s">
        <v>159</v>
      </c>
      <c r="B78" s="116"/>
      <c r="C78" s="117"/>
      <c r="D78" s="28">
        <f>SUM(D70:D77)</f>
        <v>0.09</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25</v>
      </c>
      <c r="B79" s="108" t="s">
        <v>160</v>
      </c>
      <c r="C79" s="109"/>
      <c r="D79" s="37"/>
      <c r="E79" s="79"/>
      <c r="F79" s="73"/>
      <c r="G79" s="79"/>
      <c r="H79" s="73"/>
      <c r="I79" s="79"/>
      <c r="J79" s="73"/>
      <c r="K79" s="79"/>
      <c r="L79" s="73"/>
      <c r="M79" s="79"/>
      <c r="N79" s="74"/>
      <c r="P79" s="41" t="str">
        <f t="shared" si="86"/>
        <v>Expert 4 (in accordance with ToR provisions/criteria)</v>
      </c>
    </row>
    <row r="80" spans="1:16" ht="10">
      <c r="A80" s="48" t="s">
        <v>43</v>
      </c>
      <c r="B80" s="102" t="s">
        <v>145</v>
      </c>
      <c r="C80" s="103"/>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0">
      <c r="A81" s="48" t="s">
        <v>44</v>
      </c>
      <c r="B81" s="102" t="s">
        <v>146</v>
      </c>
      <c r="C81" s="103"/>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0">
      <c r="A82" s="48" t="s">
        <v>45</v>
      </c>
      <c r="B82" s="112" t="s">
        <v>147</v>
      </c>
      <c r="C82" s="113"/>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0">
      <c r="A83" s="48" t="s">
        <v>46</v>
      </c>
      <c r="B83" s="112" t="s">
        <v>148</v>
      </c>
      <c r="C83" s="113"/>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47</v>
      </c>
      <c r="B84" s="102" t="s">
        <v>149</v>
      </c>
      <c r="C84" s="103"/>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0">
      <c r="A85" s="48" t="s">
        <v>48</v>
      </c>
      <c r="B85" s="112" t="s">
        <v>150</v>
      </c>
      <c r="C85" s="113"/>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0">
      <c r="A86" s="48" t="s">
        <v>49</v>
      </c>
      <c r="B86" s="147" t="s">
        <v>151</v>
      </c>
      <c r="C86" s="148"/>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0">
      <c r="A87" s="48" t="s">
        <v>50</v>
      </c>
      <c r="B87" s="149" t="s">
        <v>152</v>
      </c>
      <c r="C87" s="150"/>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116" t="s">
        <v>161</v>
      </c>
      <c r="B88" s="116"/>
      <c r="C88" s="117"/>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26</v>
      </c>
      <c r="B89" s="108" t="s">
        <v>162</v>
      </c>
      <c r="C89" s="109"/>
      <c r="D89" s="37"/>
      <c r="E89" s="79"/>
      <c r="F89" s="73"/>
      <c r="G89" s="79"/>
      <c r="H89" s="73"/>
      <c r="I89" s="79"/>
      <c r="J89" s="73"/>
      <c r="K89" s="79"/>
      <c r="L89" s="73"/>
      <c r="M89" s="79"/>
      <c r="N89" s="74"/>
      <c r="P89" s="41" t="str">
        <f t="shared" si="86"/>
        <v>Short-term expert pool 1 (in accordance with ToR provisions/criteria)</v>
      </c>
    </row>
    <row r="90" spans="1:16" ht="10">
      <c r="A90" s="48" t="s">
        <v>51</v>
      </c>
      <c r="B90" s="102" t="s">
        <v>145</v>
      </c>
      <c r="C90" s="103"/>
      <c r="D90" s="26">
        <v>0.01</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0">
      <c r="A91" s="48" t="s">
        <v>52</v>
      </c>
      <c r="B91" s="102" t="s">
        <v>146</v>
      </c>
      <c r="C91" s="103"/>
      <c r="D91" s="26">
        <v>0.01</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0">
      <c r="A92" s="48" t="s">
        <v>53</v>
      </c>
      <c r="B92" s="112" t="s">
        <v>147</v>
      </c>
      <c r="C92" s="113"/>
      <c r="D92" s="26">
        <v>0.01</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0">
      <c r="A93" s="48" t="s">
        <v>54</v>
      </c>
      <c r="B93" s="112" t="s">
        <v>148</v>
      </c>
      <c r="C93" s="113"/>
      <c r="D93" s="26">
        <v>0.04</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0">
      <c r="A94" s="48" t="s">
        <v>55</v>
      </c>
      <c r="B94" s="112" t="s">
        <v>150</v>
      </c>
      <c r="C94" s="113"/>
      <c r="D94" s="26">
        <v>0.03</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0">
      <c r="A95" s="48" t="s">
        <v>56</v>
      </c>
      <c r="B95" s="112" t="s">
        <v>151</v>
      </c>
      <c r="C95" s="113"/>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0">
      <c r="A96" s="48" t="s">
        <v>57</v>
      </c>
      <c r="B96" s="149" t="s">
        <v>152</v>
      </c>
      <c r="C96" s="150"/>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116" t="s">
        <v>163</v>
      </c>
      <c r="B97" s="116"/>
      <c r="C97" s="117"/>
      <c r="D97" s="28">
        <f>SUM(D90:D96)</f>
        <v>0.1</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63</v>
      </c>
      <c r="B98" s="108" t="s">
        <v>164</v>
      </c>
      <c r="C98" s="109"/>
      <c r="D98" s="37"/>
      <c r="E98" s="79"/>
      <c r="F98" s="73"/>
      <c r="G98" s="79"/>
      <c r="H98" s="73"/>
      <c r="I98" s="79"/>
      <c r="J98" s="73"/>
      <c r="K98" s="79"/>
      <c r="L98" s="73"/>
      <c r="M98" s="79"/>
      <c r="N98" s="74"/>
      <c r="P98" s="41" t="str">
        <f t="shared" si="86"/>
        <v>Short-term expert pool 2 (in accordance with ToR provisions/criteria)</v>
      </c>
    </row>
    <row r="99" spans="1:16" ht="10">
      <c r="A99" s="48" t="s">
        <v>64</v>
      </c>
      <c r="B99" s="102" t="s">
        <v>145</v>
      </c>
      <c r="C99" s="103"/>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0">
      <c r="A100" s="48" t="s">
        <v>65</v>
      </c>
      <c r="B100" s="102" t="s">
        <v>146</v>
      </c>
      <c r="C100" s="103"/>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0">
      <c r="A101" s="49" t="s">
        <v>66</v>
      </c>
      <c r="B101" s="112" t="s">
        <v>147</v>
      </c>
      <c r="C101" s="113"/>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0">
      <c r="A102" s="48" t="s">
        <v>67</v>
      </c>
      <c r="B102" s="112" t="s">
        <v>148</v>
      </c>
      <c r="C102" s="113"/>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0">
      <c r="A103" s="48" t="s">
        <v>68</v>
      </c>
      <c r="B103" s="112" t="s">
        <v>150</v>
      </c>
      <c r="C103" s="113"/>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0">
      <c r="A104" s="48" t="s">
        <v>69</v>
      </c>
      <c r="B104" s="112" t="s">
        <v>151</v>
      </c>
      <c r="C104" s="113"/>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0">
      <c r="A105" s="48" t="s">
        <v>70</v>
      </c>
      <c r="B105" s="149" t="s">
        <v>152</v>
      </c>
      <c r="C105" s="150"/>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116" t="s">
        <v>165</v>
      </c>
      <c r="B106" s="116"/>
      <c r="C106" s="117"/>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71</v>
      </c>
      <c r="B107" s="108" t="s">
        <v>166</v>
      </c>
      <c r="C107" s="109"/>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72</v>
      </c>
      <c r="B108" s="92" t="s">
        <v>167</v>
      </c>
      <c r="C108" s="93"/>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73</v>
      </c>
      <c r="B109" s="90" t="s">
        <v>168</v>
      </c>
      <c r="C109" s="91"/>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74</v>
      </c>
      <c r="B110" s="151" t="s">
        <v>169</v>
      </c>
      <c r="C110" s="152"/>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24" t="s">
        <v>171</v>
      </c>
      <c r="B112" s="124"/>
      <c r="C112" s="125"/>
      <c r="D112" s="29">
        <f>SUM(D48,D58,D68,D78,D88,D97,D106,D111)</f>
        <v>0.64999999999999991</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20" t="s">
        <v>172</v>
      </c>
      <c r="B113" s="120"/>
      <c r="C113" s="121"/>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20" t="s">
        <v>173</v>
      </c>
      <c r="B114" s="120"/>
      <c r="C114" s="121"/>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20" t="s">
        <v>174</v>
      </c>
      <c r="B115" s="120"/>
      <c r="C115" s="121"/>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0">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5"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5" t="s">
        <v>95</v>
      </c>
      <c r="B1" s="155"/>
      <c r="C1" s="155"/>
      <c r="D1" s="155"/>
      <c r="E1" s="155"/>
      <c r="F1" s="155"/>
      <c r="G1" s="155"/>
      <c r="H1" s="155"/>
      <c r="I1" s="155"/>
      <c r="J1" s="155"/>
      <c r="K1" s="39"/>
      <c r="L1" s="126"/>
      <c r="M1" s="127"/>
      <c r="N1" s="127"/>
      <c r="O1" s="57" t="s">
        <v>182</v>
      </c>
      <c r="P1" s="58"/>
      <c r="Q1" s="40"/>
      <c r="R1" s="40"/>
      <c r="S1" s="40"/>
      <c r="T1" s="40"/>
    </row>
    <row r="2" spans="1:23" ht="14.15" customHeight="1">
      <c r="A2" s="128" t="s">
        <v>97</v>
      </c>
      <c r="B2" s="128"/>
      <c r="C2" s="159" t="str">
        <f>'Bidder 1-5'!C2:E2</f>
        <v>Climate Change</v>
      </c>
      <c r="D2" s="160"/>
      <c r="E2" s="160"/>
      <c r="G2" s="129" t="s">
        <v>102</v>
      </c>
      <c r="H2" s="129"/>
      <c r="K2" s="8"/>
      <c r="L2" s="56" t="s">
        <v>103</v>
      </c>
      <c r="M2" s="161" t="str">
        <f>'Bidder 1-5'!M2:N2</f>
        <v>27-08-2020</v>
      </c>
      <c r="N2" s="161"/>
    </row>
    <row r="3" spans="1:23" ht="14.15" customHeight="1">
      <c r="A3" s="122" t="s">
        <v>98</v>
      </c>
      <c r="B3" s="122"/>
      <c r="C3" s="162">
        <f>'Bidder 1-5'!C3:E3</f>
        <v>0</v>
      </c>
      <c r="D3" s="162"/>
      <c r="E3" s="162"/>
      <c r="G3" s="163" t="str">
        <f>'Bidder 1-5'!G3:K5</f>
        <v>Investment Prospectus Preparation meeting Green Bonds/Climate Bonds Certification Requirement for Mobilizing Financing for Efficient Grid Connected Solar Pumps in selected states of India</v>
      </c>
      <c r="H3" s="164"/>
      <c r="I3" s="164"/>
      <c r="J3" s="164"/>
      <c r="K3" s="164"/>
      <c r="L3" s="5" t="s">
        <v>8</v>
      </c>
      <c r="M3" s="162" t="str">
        <f>'Bidder 1-5'!M3:N3</f>
        <v>17.9078.1-006.00</v>
      </c>
      <c r="N3" s="162"/>
    </row>
    <row r="4" spans="1:23" ht="14.15" customHeight="1">
      <c r="A4" s="122" t="s">
        <v>99</v>
      </c>
      <c r="B4" s="122"/>
      <c r="C4" s="166">
        <f>'Bidder 1-5'!C4:E4</f>
        <v>0</v>
      </c>
      <c r="D4" s="166"/>
      <c r="E4" s="166"/>
      <c r="G4" s="164"/>
      <c r="H4" s="164"/>
      <c r="I4" s="164"/>
      <c r="J4" s="164"/>
      <c r="K4" s="164"/>
      <c r="L4" s="5" t="s">
        <v>104</v>
      </c>
      <c r="M4" s="162" t="str">
        <f>'Bidder 1-5'!M4:N4</f>
        <v>Contract no.</v>
      </c>
      <c r="N4" s="162"/>
    </row>
    <row r="5" spans="1:23" ht="14.15" customHeight="1">
      <c r="A5" s="144" t="s">
        <v>100</v>
      </c>
      <c r="B5" s="144"/>
      <c r="C5" s="167" t="str">
        <f>'Bidder 1-5'!C5:E5</f>
        <v>Individual assessment/overall assessment</v>
      </c>
      <c r="D5" s="167"/>
      <c r="E5" s="167"/>
      <c r="F5" s="6"/>
      <c r="G5" s="165"/>
      <c r="H5" s="165"/>
      <c r="I5" s="165"/>
      <c r="J5" s="165"/>
      <c r="K5" s="165"/>
      <c r="L5" s="32"/>
      <c r="M5" s="137" t="s">
        <v>176</v>
      </c>
      <c r="N5" s="138"/>
      <c r="O5" s="154"/>
      <c r="P5" s="59"/>
      <c r="Q5" s="33"/>
      <c r="R5" s="33"/>
      <c r="S5" s="33"/>
      <c r="T5" s="33"/>
      <c r="U5" s="33"/>
      <c r="V5" s="33"/>
      <c r="W5" s="33"/>
    </row>
    <row r="6" spans="1:23" s="9" customFormat="1" ht="27.75" customHeight="1">
      <c r="A6" s="42"/>
      <c r="B6" s="22"/>
      <c r="C6" s="23"/>
      <c r="D6" s="22"/>
      <c r="E6" s="134" t="s">
        <v>177</v>
      </c>
      <c r="F6" s="135"/>
      <c r="G6" s="134" t="s">
        <v>178</v>
      </c>
      <c r="H6" s="135"/>
      <c r="I6" s="134" t="s">
        <v>179</v>
      </c>
      <c r="J6" s="135"/>
      <c r="K6" s="134" t="s">
        <v>180</v>
      </c>
      <c r="L6" s="135"/>
      <c r="M6" s="134" t="s">
        <v>181</v>
      </c>
      <c r="N6" s="136"/>
      <c r="O6" s="154"/>
      <c r="P6" s="59"/>
      <c r="Q6" s="33"/>
      <c r="R6" s="33"/>
      <c r="S6" s="33"/>
      <c r="T6" s="33"/>
      <c r="U6" s="33"/>
      <c r="V6" s="33"/>
      <c r="W6" s="33"/>
    </row>
    <row r="7" spans="1:23" ht="9.75" customHeight="1">
      <c r="B7" s="104" t="s">
        <v>1</v>
      </c>
      <c r="C7" s="105"/>
      <c r="D7" s="21" t="s">
        <v>0</v>
      </c>
      <c r="E7" s="16" t="s">
        <v>2</v>
      </c>
      <c r="F7" s="17" t="s">
        <v>3</v>
      </c>
      <c r="G7" s="16" t="s">
        <v>2</v>
      </c>
      <c r="H7" s="17" t="s">
        <v>3</v>
      </c>
      <c r="I7" s="16" t="s">
        <v>2</v>
      </c>
      <c r="J7" s="17" t="s">
        <v>3</v>
      </c>
      <c r="K7" s="16" t="s">
        <v>2</v>
      </c>
      <c r="L7" s="17" t="s">
        <v>3</v>
      </c>
      <c r="M7" s="16" t="s">
        <v>2</v>
      </c>
      <c r="N7" s="7" t="s">
        <v>3</v>
      </c>
    </row>
    <row r="8" spans="1:23" ht="10.4"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0">
      <c r="A9" s="43"/>
      <c r="B9" s="118"/>
      <c r="C9" s="119"/>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10" t="s">
        <v>114</v>
      </c>
      <c r="C10" s="111"/>
      <c r="D10" s="111"/>
      <c r="E10" s="111"/>
      <c r="F10" s="111"/>
      <c r="G10" s="111"/>
      <c r="H10" s="111"/>
      <c r="I10" s="111"/>
      <c r="J10" s="111"/>
      <c r="K10" s="111"/>
      <c r="L10" s="111"/>
      <c r="M10" s="111"/>
      <c r="N10" s="111"/>
      <c r="P10" s="41" t="str">
        <f>IF(ISBLANK(B10),A10,B10)</f>
        <v>Assessment of technical-methodological design</v>
      </c>
    </row>
    <row r="11" spans="1:23" ht="10.5">
      <c r="A11" s="47" t="s">
        <v>9</v>
      </c>
      <c r="B11" s="96" t="s">
        <v>115</v>
      </c>
      <c r="C11" s="97"/>
      <c r="D11" s="36"/>
      <c r="E11" s="60"/>
      <c r="F11" s="61"/>
      <c r="G11" s="62"/>
      <c r="H11" s="61"/>
      <c r="I11" s="62"/>
      <c r="J11" s="61"/>
      <c r="K11" s="62"/>
      <c r="L11" s="61"/>
      <c r="M11" s="62"/>
      <c r="N11" s="63"/>
      <c r="P11" s="41" t="str">
        <f t="shared" ref="P11:P74" si="0">IF(ISBLANK(B11),A11,B11)</f>
        <v>Strategy</v>
      </c>
    </row>
    <row r="12" spans="1:23" ht="22.5" customHeight="1">
      <c r="A12" s="45" t="s">
        <v>14</v>
      </c>
      <c r="B12" s="92" t="s">
        <v>116</v>
      </c>
      <c r="C12" s="93"/>
      <c r="D12" s="34">
        <f>'Bidder 1-5'!D12</f>
        <v>0.03</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94" t="s">
        <v>117</v>
      </c>
      <c r="C13" s="95"/>
      <c r="D13" s="54">
        <f>'Bidder 1-5'!D13</f>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35">
        <f>'Bidder 1-5'!D14</f>
        <v>0.08</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10</v>
      </c>
      <c r="B15" s="96" t="s">
        <v>119</v>
      </c>
      <c r="C15" s="97"/>
      <c r="D15" s="36"/>
      <c r="E15" s="60"/>
      <c r="F15" s="73"/>
      <c r="G15" s="60"/>
      <c r="H15" s="73"/>
      <c r="I15" s="60"/>
      <c r="J15" s="73"/>
      <c r="K15" s="60"/>
      <c r="L15" s="73"/>
      <c r="M15" s="60"/>
      <c r="N15" s="74"/>
      <c r="P15" s="41" t="str">
        <f t="shared" si="0"/>
        <v>Cooperation</v>
      </c>
    </row>
    <row r="16" spans="1:23" ht="22.5" customHeight="1">
      <c r="A16" s="45" t="s">
        <v>23</v>
      </c>
      <c r="B16" s="92" t="s">
        <v>120</v>
      </c>
      <c r="C16" s="93"/>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94" t="s">
        <v>121</v>
      </c>
      <c r="C17" s="95"/>
      <c r="D17" s="34">
        <f>'Bidder 1-5'!D17</f>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6" t="s">
        <v>123</v>
      </c>
      <c r="B18" s="116"/>
      <c r="C18" s="117"/>
      <c r="D18" s="35">
        <f>'Bidder 1-5'!D18</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11</v>
      </c>
      <c r="B19" s="96" t="s">
        <v>125</v>
      </c>
      <c r="C19" s="97"/>
      <c r="D19" s="36"/>
      <c r="E19" s="60"/>
      <c r="F19" s="73"/>
      <c r="G19" s="60"/>
      <c r="H19" s="73"/>
      <c r="I19" s="60"/>
      <c r="J19" s="73"/>
      <c r="K19" s="60"/>
      <c r="L19" s="73"/>
      <c r="M19" s="60"/>
      <c r="N19" s="74"/>
      <c r="P19" s="41" t="str">
        <f t="shared" si="0"/>
        <v>Steering structure</v>
      </c>
    </row>
    <row r="20" spans="1:16" ht="22.5" customHeight="1">
      <c r="A20" s="45" t="s">
        <v>20</v>
      </c>
      <c r="B20" s="92" t="s">
        <v>126</v>
      </c>
      <c r="C20" s="93"/>
      <c r="D20" s="34">
        <f>'Bidder 1-5'!D20</f>
        <v>0.02</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94" t="s">
        <v>127</v>
      </c>
      <c r="C21" s="95"/>
      <c r="D21" s="34">
        <f>'Bidder 1-5'!D21</f>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6" t="s">
        <v>124</v>
      </c>
      <c r="B22" s="116"/>
      <c r="C22" s="117"/>
      <c r="D22" s="35">
        <f>'Bidder 1-5'!D22</f>
        <v>0.04</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12</v>
      </c>
      <c r="B23" s="96" t="s">
        <v>128</v>
      </c>
      <c r="C23" s="97"/>
      <c r="D23" s="36"/>
      <c r="E23" s="60"/>
      <c r="F23" s="73"/>
      <c r="G23" s="60"/>
      <c r="H23" s="73"/>
      <c r="I23" s="60"/>
      <c r="J23" s="73"/>
      <c r="K23" s="60"/>
      <c r="L23" s="73"/>
      <c r="M23" s="60"/>
      <c r="N23" s="74"/>
      <c r="P23" s="41" t="str">
        <f t="shared" si="0"/>
        <v>Processes</v>
      </c>
    </row>
    <row r="24" spans="1:16" ht="22.5" customHeight="1">
      <c r="A24" s="45" t="s">
        <v>18</v>
      </c>
      <c r="B24" s="92" t="s">
        <v>129</v>
      </c>
      <c r="C24" s="93"/>
      <c r="D24" s="34">
        <f>'Bidder 1-5'!D24</f>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94" t="s">
        <v>130</v>
      </c>
      <c r="C25" s="95"/>
      <c r="D25" s="34">
        <f>'Bidder 1-5'!D25</f>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6" t="s">
        <v>131</v>
      </c>
      <c r="B26" s="116"/>
      <c r="C26" s="117"/>
      <c r="D26" s="35">
        <f>'Bidder 1-5'!D26</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13</v>
      </c>
      <c r="B27" s="96" t="s">
        <v>132</v>
      </c>
      <c r="C27" s="97"/>
      <c r="D27" s="36"/>
      <c r="E27" s="60"/>
      <c r="F27" s="73"/>
      <c r="G27" s="60"/>
      <c r="H27" s="73"/>
      <c r="I27" s="60"/>
      <c r="J27" s="73"/>
      <c r="K27" s="60"/>
      <c r="L27" s="73"/>
      <c r="M27" s="60"/>
      <c r="N27" s="74"/>
      <c r="P27" s="41" t="str">
        <f t="shared" si="0"/>
        <v>Learning and innovation</v>
      </c>
    </row>
    <row r="28" spans="1:16" ht="22.5" customHeight="1">
      <c r="A28" s="45" t="s">
        <v>21</v>
      </c>
      <c r="B28" s="92" t="s">
        <v>133</v>
      </c>
      <c r="C28" s="93"/>
      <c r="D28" s="34">
        <f>'Bidder 1-5'!D28</f>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94" t="s">
        <v>134</v>
      </c>
      <c r="C29" s="95"/>
      <c r="D29" s="34">
        <f>'Bidder 1-5'!D29</f>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35">
        <f>'Bidder 1-5'!D30</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58</v>
      </c>
      <c r="B31" s="96" t="s">
        <v>136</v>
      </c>
      <c r="C31" s="97"/>
      <c r="D31" s="36"/>
      <c r="E31" s="60"/>
      <c r="F31" s="73"/>
      <c r="G31" s="60"/>
      <c r="H31" s="73"/>
      <c r="I31" s="60"/>
      <c r="J31" s="73"/>
      <c r="K31" s="60"/>
      <c r="L31" s="73"/>
      <c r="M31" s="60"/>
      <c r="N31" s="74"/>
      <c r="P31" s="41" t="str">
        <f t="shared" si="0"/>
        <v>Project management of the contractor</v>
      </c>
    </row>
    <row r="32" spans="1:16" ht="11.25" customHeight="1">
      <c r="A32" s="45" t="s">
        <v>59</v>
      </c>
      <c r="B32" s="92" t="s">
        <v>137</v>
      </c>
      <c r="C32" s="93"/>
      <c r="D32" s="34">
        <f>'Bidder 1-5'!D32</f>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156" t="s">
        <v>138</v>
      </c>
      <c r="C33" s="157"/>
      <c r="D33" s="34">
        <f>'Bidder 1-5'!D33</f>
        <v>0.02</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45" t="s">
        <v>139</v>
      </c>
      <c r="C34" s="146"/>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6" t="s">
        <v>140</v>
      </c>
      <c r="B35" s="116"/>
      <c r="C35" s="117"/>
      <c r="D35" s="35">
        <f>'Bidder 1-5'!D35</f>
        <v>0.06</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62</v>
      </c>
      <c r="B36" s="100" t="s">
        <v>141</v>
      </c>
      <c r="C36" s="101"/>
      <c r="D36" s="35">
        <f>'Bidder 1-5'!D36</f>
        <v>0.02</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4" t="s">
        <v>142</v>
      </c>
      <c r="B37" s="124"/>
      <c r="C37" s="125"/>
      <c r="D37" s="35">
        <f>'Bidder 1-5'!D37</f>
        <v>0.35000000000000003</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10" t="s">
        <v>143</v>
      </c>
      <c r="C38" s="111"/>
      <c r="D38" s="111"/>
      <c r="E38" s="111"/>
      <c r="F38" s="111"/>
      <c r="G38" s="111"/>
      <c r="H38" s="111"/>
      <c r="I38" s="111"/>
      <c r="J38" s="111"/>
      <c r="K38" s="111"/>
      <c r="L38" s="111"/>
      <c r="M38" s="111"/>
      <c r="N38" s="111"/>
      <c r="P38" s="41" t="str">
        <f t="shared" si="0"/>
        <v>Assessment of proposed staff</v>
      </c>
    </row>
    <row r="39" spans="1:16" ht="11.25" customHeight="1">
      <c r="A39" s="50" t="s">
        <v>4</v>
      </c>
      <c r="B39" s="108" t="s">
        <v>144</v>
      </c>
      <c r="C39" s="109"/>
      <c r="D39" s="38"/>
      <c r="E39" s="79"/>
      <c r="F39" s="73"/>
      <c r="G39" s="79"/>
      <c r="H39" s="73"/>
      <c r="I39" s="79"/>
      <c r="J39" s="73"/>
      <c r="K39" s="79"/>
      <c r="L39" s="73"/>
      <c r="M39" s="79"/>
      <c r="N39" s="74"/>
      <c r="P39" s="41" t="str">
        <f t="shared" si="0"/>
        <v>Team leader (in accordance with ToR provisions/criteria)</v>
      </c>
    </row>
    <row r="40" spans="1:16" ht="10">
      <c r="A40" s="48" t="s">
        <v>75</v>
      </c>
      <c r="B40" s="102" t="s">
        <v>145</v>
      </c>
      <c r="C40" s="103"/>
      <c r="D40" s="34">
        <f>'Bidder 1-5'!D40</f>
        <v>0.02</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0">
      <c r="A41" s="48" t="s">
        <v>76</v>
      </c>
      <c r="B41" s="102" t="s">
        <v>146</v>
      </c>
      <c r="C41" s="103"/>
      <c r="D41" s="34">
        <f>'Bidder 1-5'!D41</f>
        <v>0.03</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0">
      <c r="A42" s="49" t="s">
        <v>77</v>
      </c>
      <c r="B42" s="112" t="s">
        <v>147</v>
      </c>
      <c r="C42" s="113"/>
      <c r="D42" s="34">
        <f>'Bidder 1-5'!D42</f>
        <v>0.03</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0">
      <c r="A43" s="48" t="s">
        <v>78</v>
      </c>
      <c r="B43" s="112" t="s">
        <v>148</v>
      </c>
      <c r="C43" s="113"/>
      <c r="D43" s="34">
        <f>'Bidder 1-5'!D43</f>
        <v>0.04</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79</v>
      </c>
      <c r="B44" s="102" t="s">
        <v>149</v>
      </c>
      <c r="C44" s="103"/>
      <c r="D44" s="34">
        <f>'Bidder 1-5'!D44</f>
        <v>0.05</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0">
      <c r="A45" s="48" t="s">
        <v>80</v>
      </c>
      <c r="B45" s="112" t="s">
        <v>150</v>
      </c>
      <c r="C45" s="113"/>
      <c r="D45" s="34">
        <f>'Bidder 1-5'!D45</f>
        <v>0.03</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0">
      <c r="A46" s="48" t="s">
        <v>81</v>
      </c>
      <c r="B46" s="147" t="s">
        <v>151</v>
      </c>
      <c r="C46" s="148"/>
      <c r="D46" s="34">
        <f>'Bidder 1-5'!D46</f>
        <v>0.02</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0">
      <c r="A47" s="48" t="s">
        <v>82</v>
      </c>
      <c r="B47" s="149" t="s">
        <v>152</v>
      </c>
      <c r="C47" s="150"/>
      <c r="D47" s="53">
        <f>'Bidder 1-5'!D47</f>
        <v>0.02</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6" t="s">
        <v>153</v>
      </c>
      <c r="B48" s="116"/>
      <c r="C48" s="117"/>
      <c r="D48" s="35">
        <f>'Bidder 1-5'!D48</f>
        <v>0.23999999999999996</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8" t="s">
        <v>154</v>
      </c>
      <c r="C49" s="109"/>
      <c r="D49" s="38"/>
      <c r="E49" s="79"/>
      <c r="F49" s="73"/>
      <c r="G49" s="79"/>
      <c r="H49" s="73"/>
      <c r="I49" s="79"/>
      <c r="J49" s="73"/>
      <c r="K49" s="79"/>
      <c r="L49" s="73"/>
      <c r="M49" s="79"/>
      <c r="N49" s="74"/>
      <c r="P49" s="41" t="str">
        <f t="shared" si="0"/>
        <v>Expert 1 (in accordance with ToR provisions/criteria)</v>
      </c>
    </row>
    <row r="50" spans="1:16" ht="10">
      <c r="A50" s="48" t="s">
        <v>84</v>
      </c>
      <c r="B50" s="102" t="s">
        <v>145</v>
      </c>
      <c r="C50" s="103"/>
      <c r="D50" s="34">
        <f>'Bidder 1-5'!D50</f>
        <v>0.01</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0">
      <c r="A51" s="48" t="s">
        <v>85</v>
      </c>
      <c r="B51" s="102" t="s">
        <v>146</v>
      </c>
      <c r="C51" s="103"/>
      <c r="D51" s="34">
        <f>'Bidder 1-5'!D51</f>
        <v>0.01</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0">
      <c r="A52" s="49" t="s">
        <v>86</v>
      </c>
      <c r="B52" s="112" t="s">
        <v>147</v>
      </c>
      <c r="C52" s="113"/>
      <c r="D52" s="53">
        <f>'Bidder 1-5'!D52</f>
        <v>0.02</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0">
      <c r="A53" s="48" t="s">
        <v>87</v>
      </c>
      <c r="B53" s="112" t="s">
        <v>148</v>
      </c>
      <c r="C53" s="113"/>
      <c r="D53" s="34">
        <f>'Bidder 1-5'!D53</f>
        <v>0.03</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88</v>
      </c>
      <c r="B54" s="102" t="s">
        <v>149</v>
      </c>
      <c r="C54" s="103"/>
      <c r="D54" s="34">
        <f>'Bidder 1-5'!D54</f>
        <v>0</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0">
      <c r="A55" s="48" t="s">
        <v>89</v>
      </c>
      <c r="B55" s="112" t="s">
        <v>150</v>
      </c>
      <c r="C55" s="113"/>
      <c r="D55" s="34">
        <f>'Bidder 1-5'!D55</f>
        <v>0.02</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0">
      <c r="A56" s="48" t="s">
        <v>90</v>
      </c>
      <c r="B56" s="147" t="s">
        <v>151</v>
      </c>
      <c r="C56" s="148"/>
      <c r="D56" s="34">
        <f>'Bidder 1-5'!D56</f>
        <v>0.01</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0">
      <c r="A57" s="48" t="s">
        <v>91</v>
      </c>
      <c r="B57" s="149" t="s">
        <v>152</v>
      </c>
      <c r="C57" s="150"/>
      <c r="D57" s="53">
        <f>'Bidder 1-5'!D57</f>
        <v>0.01</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6" t="s">
        <v>155</v>
      </c>
      <c r="B58" s="116"/>
      <c r="C58" s="117"/>
      <c r="D58" s="35">
        <f>'Bidder 1-5'!D58</f>
        <v>0.11</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8" t="s">
        <v>156</v>
      </c>
      <c r="C59" s="109"/>
      <c r="D59" s="38"/>
      <c r="E59" s="79"/>
      <c r="F59" s="73"/>
      <c r="G59" s="79"/>
      <c r="H59" s="73"/>
      <c r="I59" s="79"/>
      <c r="J59" s="73"/>
      <c r="K59" s="79"/>
      <c r="L59" s="73"/>
      <c r="M59" s="79"/>
      <c r="N59" s="74"/>
      <c r="P59" s="41" t="str">
        <f t="shared" si="0"/>
        <v>Expert 2 (in accordance with ToR provisions/criteria)</v>
      </c>
    </row>
    <row r="60" spans="1:16" ht="10">
      <c r="A60" s="48" t="s">
        <v>35</v>
      </c>
      <c r="B60" s="102" t="s">
        <v>145</v>
      </c>
      <c r="C60" s="103"/>
      <c r="D60" s="34">
        <f>'Bidder 1-5'!D60</f>
        <v>0.01</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0">
      <c r="A61" s="48" t="s">
        <v>28</v>
      </c>
      <c r="B61" s="102" t="s">
        <v>146</v>
      </c>
      <c r="C61" s="103"/>
      <c r="D61" s="34">
        <f>'Bidder 1-5'!D61</f>
        <v>0.01</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0">
      <c r="A62" s="49" t="s">
        <v>29</v>
      </c>
      <c r="B62" s="112" t="s">
        <v>147</v>
      </c>
      <c r="C62" s="113"/>
      <c r="D62" s="53">
        <f>'Bidder 1-5'!D62</f>
        <v>0.02</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0">
      <c r="A63" s="48" t="s">
        <v>30</v>
      </c>
      <c r="B63" s="112" t="s">
        <v>148</v>
      </c>
      <c r="C63" s="113"/>
      <c r="D63" s="34">
        <f>'Bidder 1-5'!D63</f>
        <v>0.03</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31</v>
      </c>
      <c r="B64" s="102" t="s">
        <v>149</v>
      </c>
      <c r="C64" s="103"/>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0">
      <c r="A65" s="48" t="s">
        <v>32</v>
      </c>
      <c r="B65" s="112" t="s">
        <v>150</v>
      </c>
      <c r="C65" s="113"/>
      <c r="D65" s="34">
        <f>'Bidder 1-5'!D65</f>
        <v>0.02</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0">
      <c r="A66" s="48" t="s">
        <v>33</v>
      </c>
      <c r="B66" s="147" t="s">
        <v>151</v>
      </c>
      <c r="C66" s="148"/>
      <c r="D66" s="34">
        <f>'Bidder 1-5'!D66</f>
        <v>0.01</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0">
      <c r="A67" s="48" t="s">
        <v>34</v>
      </c>
      <c r="B67" s="149" t="s">
        <v>152</v>
      </c>
      <c r="C67" s="150"/>
      <c r="D67" s="53">
        <f>'Bidder 1-5'!D67</f>
        <v>0.01</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6" t="s">
        <v>157</v>
      </c>
      <c r="B68" s="116"/>
      <c r="C68" s="117"/>
      <c r="D68" s="35">
        <f>'Bidder 1-5'!D68</f>
        <v>0.11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8" t="s">
        <v>158</v>
      </c>
      <c r="C69" s="109"/>
      <c r="D69" s="38"/>
      <c r="E69" s="79"/>
      <c r="F69" s="73"/>
      <c r="G69" s="79"/>
      <c r="H69" s="73"/>
      <c r="I69" s="79"/>
      <c r="J69" s="73"/>
      <c r="K69" s="79"/>
      <c r="L69" s="73"/>
      <c r="M69" s="79"/>
      <c r="N69" s="74"/>
      <c r="P69" s="41" t="str">
        <f t="shared" si="0"/>
        <v>Expert 3 (in accordance with ToR provisions/criteria)</v>
      </c>
    </row>
    <row r="70" spans="1:16" ht="10">
      <c r="A70" s="48" t="s">
        <v>27</v>
      </c>
      <c r="B70" s="102" t="s">
        <v>145</v>
      </c>
      <c r="C70" s="103"/>
      <c r="D70" s="34">
        <f>'Bidder 1-5'!D70</f>
        <v>0.01</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0">
      <c r="A71" s="48" t="s">
        <v>36</v>
      </c>
      <c r="B71" s="102" t="s">
        <v>146</v>
      </c>
      <c r="C71" s="103"/>
      <c r="D71" s="34">
        <f>'Bidder 1-5'!D71</f>
        <v>0.01</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0">
      <c r="A72" s="48" t="s">
        <v>37</v>
      </c>
      <c r="B72" s="112" t="s">
        <v>147</v>
      </c>
      <c r="C72" s="113"/>
      <c r="D72" s="53">
        <f>'Bidder 1-5'!D72</f>
        <v>0.01</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0">
      <c r="A73" s="48" t="s">
        <v>38</v>
      </c>
      <c r="B73" s="112" t="s">
        <v>148</v>
      </c>
      <c r="C73" s="113"/>
      <c r="D73" s="34">
        <f>'Bidder 1-5'!D73</f>
        <v>0.03</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39</v>
      </c>
      <c r="B74" s="102" t="s">
        <v>149</v>
      </c>
      <c r="C74" s="103"/>
      <c r="D74" s="34">
        <f>'Bidder 1-5'!D74</f>
        <v>0.01</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0">
      <c r="A75" s="48" t="s">
        <v>40</v>
      </c>
      <c r="B75" s="112" t="s">
        <v>150</v>
      </c>
      <c r="C75" s="113"/>
      <c r="D75" s="34">
        <f>'Bidder 1-5'!D75</f>
        <v>0.02</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0">
      <c r="A76" s="48" t="s">
        <v>41</v>
      </c>
      <c r="B76" s="147" t="s">
        <v>151</v>
      </c>
      <c r="C76" s="148"/>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0">
      <c r="A77" s="48" t="s">
        <v>42</v>
      </c>
      <c r="B77" s="149" t="s">
        <v>152</v>
      </c>
      <c r="C77" s="150"/>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116" t="s">
        <v>159</v>
      </c>
      <c r="B78" s="116"/>
      <c r="C78" s="117"/>
      <c r="D78" s="35">
        <f>'Bidder 1-5'!D78</f>
        <v>0.09</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25</v>
      </c>
      <c r="B79" s="108" t="s">
        <v>160</v>
      </c>
      <c r="C79" s="109"/>
      <c r="D79" s="38"/>
      <c r="E79" s="79"/>
      <c r="F79" s="73"/>
      <c r="G79" s="79"/>
      <c r="H79" s="73"/>
      <c r="I79" s="79"/>
      <c r="J79" s="73"/>
      <c r="K79" s="79"/>
      <c r="L79" s="73"/>
      <c r="M79" s="79"/>
      <c r="N79" s="74"/>
      <c r="P79" s="41" t="str">
        <f t="shared" si="17"/>
        <v>Expert 4 (in accordance with ToR provisions/criteria)</v>
      </c>
    </row>
    <row r="80" spans="1:16" ht="10">
      <c r="A80" s="48" t="s">
        <v>43</v>
      </c>
      <c r="B80" s="102" t="s">
        <v>145</v>
      </c>
      <c r="C80" s="103"/>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0">
      <c r="A81" s="48" t="s">
        <v>44</v>
      </c>
      <c r="B81" s="102" t="s">
        <v>146</v>
      </c>
      <c r="C81" s="103"/>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0">
      <c r="A82" s="48" t="s">
        <v>45</v>
      </c>
      <c r="B82" s="112" t="s">
        <v>147</v>
      </c>
      <c r="C82" s="113"/>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0">
      <c r="A83" s="48" t="s">
        <v>46</v>
      </c>
      <c r="B83" s="112" t="s">
        <v>148</v>
      </c>
      <c r="C83" s="113"/>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47</v>
      </c>
      <c r="B84" s="102" t="s">
        <v>149</v>
      </c>
      <c r="C84" s="103"/>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0">
      <c r="A85" s="48" t="s">
        <v>48</v>
      </c>
      <c r="B85" s="112" t="s">
        <v>150</v>
      </c>
      <c r="C85" s="113"/>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0">
      <c r="A86" s="48" t="s">
        <v>49</v>
      </c>
      <c r="B86" s="147" t="s">
        <v>151</v>
      </c>
      <c r="C86" s="148"/>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0">
      <c r="A87" s="48" t="s">
        <v>50</v>
      </c>
      <c r="B87" s="149" t="s">
        <v>152</v>
      </c>
      <c r="C87" s="150"/>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116" t="s">
        <v>161</v>
      </c>
      <c r="B88" s="116"/>
      <c r="C88" s="117"/>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26</v>
      </c>
      <c r="B89" s="108" t="s">
        <v>162</v>
      </c>
      <c r="C89" s="109"/>
      <c r="D89" s="38"/>
      <c r="E89" s="79"/>
      <c r="F89" s="73"/>
      <c r="G89" s="79"/>
      <c r="H89" s="73"/>
      <c r="I89" s="79"/>
      <c r="J89" s="73"/>
      <c r="K89" s="79"/>
      <c r="L89" s="73"/>
      <c r="M89" s="79"/>
      <c r="N89" s="74"/>
      <c r="P89" s="41" t="str">
        <f t="shared" si="17"/>
        <v>Short-term expert pool 1 (in accordance with ToR provisions/criteria)</v>
      </c>
    </row>
    <row r="90" spans="1:16" ht="10">
      <c r="A90" s="48" t="s">
        <v>51</v>
      </c>
      <c r="B90" s="102" t="s">
        <v>145</v>
      </c>
      <c r="C90" s="103"/>
      <c r="D90" s="34">
        <f>'Bidder 1-5'!D90</f>
        <v>0.01</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0">
      <c r="A91" s="48" t="s">
        <v>52</v>
      </c>
      <c r="B91" s="102" t="s">
        <v>146</v>
      </c>
      <c r="C91" s="103"/>
      <c r="D91" s="34">
        <f>'Bidder 1-5'!D91</f>
        <v>0.01</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0">
      <c r="A92" s="48" t="s">
        <v>53</v>
      </c>
      <c r="B92" s="112" t="s">
        <v>147</v>
      </c>
      <c r="C92" s="113"/>
      <c r="D92" s="34">
        <f>'Bidder 1-5'!D92</f>
        <v>0.01</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0">
      <c r="A93" s="48" t="s">
        <v>54</v>
      </c>
      <c r="B93" s="112" t="s">
        <v>148</v>
      </c>
      <c r="C93" s="113"/>
      <c r="D93" s="34">
        <f>'Bidder 1-5'!D93</f>
        <v>0.04</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0">
      <c r="A94" s="48" t="s">
        <v>55</v>
      </c>
      <c r="B94" s="112" t="s">
        <v>150</v>
      </c>
      <c r="C94" s="113"/>
      <c r="D94" s="34">
        <f>'Bidder 1-5'!D94</f>
        <v>0.03</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0">
      <c r="A95" s="48" t="s">
        <v>56</v>
      </c>
      <c r="B95" s="112" t="s">
        <v>151</v>
      </c>
      <c r="C95" s="113"/>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0">
      <c r="A96" s="48" t="s">
        <v>57</v>
      </c>
      <c r="B96" s="149" t="s">
        <v>152</v>
      </c>
      <c r="C96" s="150"/>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116" t="s">
        <v>163</v>
      </c>
      <c r="B97" s="116"/>
      <c r="C97" s="117"/>
      <c r="D97" s="35">
        <f>'Bidder 1-5'!D97</f>
        <v>0.1</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63</v>
      </c>
      <c r="B98" s="108" t="s">
        <v>164</v>
      </c>
      <c r="C98" s="109"/>
      <c r="D98" s="38"/>
      <c r="E98" s="79"/>
      <c r="F98" s="73"/>
      <c r="G98" s="79"/>
      <c r="H98" s="73"/>
      <c r="I98" s="79"/>
      <c r="J98" s="73"/>
      <c r="K98" s="79"/>
      <c r="L98" s="73"/>
      <c r="M98" s="79"/>
      <c r="N98" s="74"/>
      <c r="P98" s="41" t="str">
        <f t="shared" si="17"/>
        <v>Short-term expert pool 2 (in accordance with ToR provisions/criteria)</v>
      </c>
    </row>
    <row r="99" spans="1:16" ht="10">
      <c r="A99" s="48" t="s">
        <v>64</v>
      </c>
      <c r="B99" s="102" t="s">
        <v>145</v>
      </c>
      <c r="C99" s="103"/>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0">
      <c r="A100" s="48" t="s">
        <v>65</v>
      </c>
      <c r="B100" s="102" t="s">
        <v>146</v>
      </c>
      <c r="C100" s="103"/>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0">
      <c r="A101" s="49" t="s">
        <v>66</v>
      </c>
      <c r="B101" s="112" t="s">
        <v>147</v>
      </c>
      <c r="C101" s="113"/>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0">
      <c r="A102" s="48" t="s">
        <v>67</v>
      </c>
      <c r="B102" s="112" t="s">
        <v>148</v>
      </c>
      <c r="C102" s="113"/>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0">
      <c r="A103" s="48" t="s">
        <v>68</v>
      </c>
      <c r="B103" s="112" t="s">
        <v>150</v>
      </c>
      <c r="C103" s="113"/>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0">
      <c r="A104" s="48" t="s">
        <v>69</v>
      </c>
      <c r="B104" s="112" t="s">
        <v>151</v>
      </c>
      <c r="C104" s="113"/>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0">
      <c r="A105" s="48" t="s">
        <v>70</v>
      </c>
      <c r="B105" s="149" t="s">
        <v>152</v>
      </c>
      <c r="C105" s="150"/>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116" t="s">
        <v>165</v>
      </c>
      <c r="B106" s="116"/>
      <c r="C106" s="117"/>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71</v>
      </c>
      <c r="B107" s="108" t="s">
        <v>166</v>
      </c>
      <c r="C107" s="109"/>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72</v>
      </c>
      <c r="B108" s="92" t="s">
        <v>167</v>
      </c>
      <c r="C108" s="93"/>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73</v>
      </c>
      <c r="B109" s="90" t="s">
        <v>168</v>
      </c>
      <c r="C109" s="91"/>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74</v>
      </c>
      <c r="B110" s="151" t="s">
        <v>169</v>
      </c>
      <c r="C110" s="152"/>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24" t="s">
        <v>171</v>
      </c>
      <c r="B112" s="124"/>
      <c r="C112" s="125"/>
      <c r="D112" s="35">
        <f>'Bidder 1-5'!D112</f>
        <v>0.64999999999999991</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20" t="s">
        <v>172</v>
      </c>
      <c r="B113" s="120"/>
      <c r="C113" s="121"/>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20" t="s">
        <v>173</v>
      </c>
      <c r="B114" s="120"/>
      <c r="C114" s="121"/>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20" t="s">
        <v>174</v>
      </c>
      <c r="B115" s="120"/>
      <c r="C115" s="121"/>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0">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5"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Nidhin Davis K</dc:creator>
  <cp:keywords/>
  <cp:lastModifiedBy>Sakshi Bhatnagar</cp:lastModifiedBy>
  <cp:lastPrinted>2018-03-20T14:46:00Z</cp:lastPrinted>
  <dcterms:created xsi:type="dcterms:W3CDTF">2001-02-21T08:54:43Z</dcterms:created>
  <dcterms:modified xsi:type="dcterms:W3CDTF">2020-09-03T15:12:21Z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