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himanshu_verma_giz_de/Documents/Contracts and ToR/NICE/Video for niceSSM training for farmers for scaleout/"/>
    </mc:Choice>
  </mc:AlternateContent>
  <xr:revisionPtr revIDLastSave="102" documentId="13_ncr:1_{156E5A21-0F29-492A-944B-D4053BC550C8}" xr6:coauthVersionLast="45" xr6:coauthVersionMax="45" xr10:uidLastSave="{460FB5D2-C5B1-4165-9CBF-6EA1C67965C3}"/>
  <bookViews>
    <workbookView xWindow="-120" yWindow="-120" windowWidth="20730" windowHeight="11160" activeTab="1" xr2:uid="{00000000-000D-0000-FFFF-FFFF00000000}"/>
  </bookViews>
  <sheets>
    <sheet name="Notes" sheetId="2" r:id="rId1"/>
    <sheet name="Assessment CV, concept + pric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5" l="1"/>
  <c r="K28" i="5"/>
  <c r="M28" i="5"/>
  <c r="O28" i="5"/>
  <c r="Q28" i="5"/>
  <c r="I29" i="5"/>
  <c r="K29" i="5"/>
  <c r="M29" i="5"/>
  <c r="O29" i="5"/>
  <c r="Q29" i="5"/>
  <c r="I30" i="5"/>
  <c r="K30" i="5"/>
  <c r="M30" i="5"/>
  <c r="O30" i="5"/>
  <c r="Q30" i="5"/>
  <c r="I31" i="5"/>
  <c r="K31" i="5"/>
  <c r="M31" i="5"/>
  <c r="O31" i="5"/>
  <c r="Q31" i="5"/>
  <c r="I32" i="5"/>
  <c r="K32" i="5"/>
  <c r="M32" i="5"/>
  <c r="O32" i="5"/>
  <c r="Q32" i="5"/>
  <c r="I37" i="5"/>
  <c r="I40" i="5" s="1"/>
  <c r="I41" i="5" s="1"/>
  <c r="K37" i="5"/>
  <c r="K40" i="5" s="1"/>
  <c r="K41" i="5" s="1"/>
  <c r="M37" i="5"/>
  <c r="M40" i="5" s="1"/>
  <c r="M41" i="5" s="1"/>
  <c r="O37" i="5"/>
  <c r="O40" i="5" s="1"/>
  <c r="O41" i="5" s="1"/>
  <c r="Q37" i="5"/>
  <c r="Q40" i="5" s="1"/>
  <c r="Q41" i="5" s="1"/>
  <c r="I12" i="5"/>
  <c r="K12" i="5"/>
  <c r="M12" i="5"/>
  <c r="O12" i="5"/>
  <c r="Q12" i="5"/>
  <c r="I20" i="5"/>
  <c r="K20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K25" i="5"/>
  <c r="M25" i="5" l="1"/>
  <c r="Q25" i="5"/>
  <c r="I25" i="5"/>
  <c r="I33" i="5"/>
  <c r="M33" i="5"/>
  <c r="Q33" i="5"/>
  <c r="O33" i="5"/>
  <c r="K33" i="5"/>
  <c r="O25" i="5"/>
  <c r="G12" i="5" l="1"/>
  <c r="G16" i="5"/>
  <c r="I16" i="5" s="1"/>
  <c r="K16" i="5" s="1"/>
  <c r="M16" i="5" s="1"/>
  <c r="O16" i="5" s="1"/>
  <c r="Q16" i="5" s="1"/>
  <c r="G14" i="5"/>
  <c r="I14" i="5" s="1"/>
  <c r="K14" i="5" s="1"/>
  <c r="M14" i="5" s="1"/>
  <c r="O14" i="5" s="1"/>
  <c r="Q14" i="5" s="1"/>
  <c r="G13" i="5"/>
  <c r="I13" i="5" s="1"/>
  <c r="E33" i="5"/>
  <c r="E25" i="5"/>
  <c r="E17" i="5"/>
  <c r="E48" i="5"/>
  <c r="G32" i="5"/>
  <c r="G31" i="5"/>
  <c r="G30" i="5"/>
  <c r="G29" i="5"/>
  <c r="G28" i="5"/>
  <c r="G24" i="5"/>
  <c r="G22" i="5"/>
  <c r="G21" i="5"/>
  <c r="G20" i="5"/>
  <c r="G37" i="5"/>
  <c r="G40" i="5" s="1"/>
  <c r="G41" i="5" s="1"/>
  <c r="E26" i="5" l="1"/>
  <c r="E34" i="5" s="1"/>
  <c r="G25" i="5"/>
  <c r="G33" i="5"/>
  <c r="G17" i="5"/>
  <c r="I17" i="5"/>
  <c r="I26" i="5" s="1"/>
  <c r="I34" i="5" s="1"/>
  <c r="I35" i="5" s="1"/>
  <c r="K13" i="5"/>
  <c r="G26" i="5" l="1"/>
  <c r="G34" i="5" s="1"/>
  <c r="G35" i="5" s="1"/>
  <c r="M13" i="5"/>
  <c r="K17" i="5"/>
  <c r="K26" i="5" s="1"/>
  <c r="K34" i="5" s="1"/>
  <c r="K35" i="5" l="1"/>
  <c r="O13" i="5"/>
  <c r="M17" i="5"/>
  <c r="M26" i="5" s="1"/>
  <c r="M34" i="5" s="1"/>
  <c r="M35" i="5" s="1"/>
  <c r="Q13" i="5" l="1"/>
  <c r="Q17" i="5" s="1"/>
  <c r="Q26" i="5" s="1"/>
  <c r="Q34" i="5" s="1"/>
  <c r="Q35" i="5" s="1"/>
  <c r="O17" i="5"/>
  <c r="O26" i="5" s="1"/>
  <c r="O34" i="5" s="1"/>
  <c r="O35" i="5" s="1"/>
  <c r="E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34" authorId="0" shapeId="0" xr:uid="{00000000-0006-0000-02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<sst xmlns="http://schemas.openxmlformats.org/spreadsheetml/2006/main" count="142" uniqueCount="109">
  <si>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</si>
  <si>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</si>
  <si>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</si>
  <si>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</si>
  <si>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</si>
  <si>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</si>
  <si>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</si>
  <si>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</si>
  <si>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</si>
  <si>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</si>
  <si>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</si>
  <si>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>2.</t>
    </r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</si>
  <si>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</si>
  <si>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</si>
  <si>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</si>
  <si>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</si>
  <si>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</si>
  <si>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</si>
  <si>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</si>
  <si>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</si>
  <si>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</si>
  <si>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</si>
  <si>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</si>
  <si>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</si>
  <si>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</si>
  <si>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</si>
  <si>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</si>
  <si>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r>
      <rPr>
        <sz val="8"/>
        <rFont val="Arial"/>
        <family val="2"/>
      </rPr>
      <t>2.</t>
    </r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</si>
  <si>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</si>
  <si>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</si>
  <si>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</si>
  <si>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</si>
  <si>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</si>
  <si>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</si>
  <si>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</si>
  <si>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</si>
  <si>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</si>
  <si>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</si>
  <si>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</si>
  <si>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</si>
  <si>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</si>
  <si>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</si>
  <si>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</si>
  <si>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</si>
  <si>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</si>
  <si>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</si>
  <si>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</si>
  <si>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</si>
  <si>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</si>
  <si>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</si>
  <si>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</si>
  <si>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17"/>
        <rFont val="Arial"/>
        <family val="2"/>
      </rPr>
      <t>Assessment grid for the technical evaluation of tenders
for contracts up to the value of EUR 20,000 (CV, concept + price)</t>
    </r>
  </si>
  <si>
    <r>
      <rPr>
        <b/>
        <sz val="8"/>
        <rFont val="Arial"/>
        <family val="2"/>
      </rPr>
      <t>1.</t>
    </r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</si>
  <si>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</si>
  <si>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</si>
  <si>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</si>
  <si>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</si>
  <si>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</si>
  <si>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</si>
  <si>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</si>
  <si>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</si>
  <si>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</si>
  <si>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</si>
  <si>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</si>
  <si>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</si>
  <si>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</si>
  <si>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</si>
  <si>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</si>
  <si>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</si>
  <si>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</si>
  <si>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</si>
  <si>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</si>
  <si>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</si>
  <si>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</si>
  <si>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r>
      <rPr>
        <sz val="8"/>
        <rFont val="Arial"/>
        <family val="2"/>
      </rPr>
      <t>2.1</t>
    </r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</si>
  <si>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</si>
  <si>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</si>
  <si>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</si>
  <si>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</si>
  <si>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</si>
  <si>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</si>
  <si>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</si>
  <si>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</si>
  <si>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</si>
  <si>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</si>
  <si>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</si>
  <si>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</si>
  <si>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</si>
  <si>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</si>
  <si>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t>Expert 1:</t>
  </si>
  <si>
    <t>Expert 2:</t>
  </si>
  <si>
    <r>
      <rPr>
        <sz val="8"/>
        <rFont val="Arial"/>
        <family val="2"/>
      </rPr>
      <t>Experience in the region/knowledge of the country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</si>
  <si>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</si>
  <si>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Appropriateness of the proposed concept (according to the rules and criteria in the Terms of Reference)</t>
  </si>
  <si>
    <t>Tenders with 500 points or fewer are eliminated from the competitve tender.</t>
  </si>
  <si>
    <t>Tenders with 500 points or fewer are eliminated from the competitive tender.</t>
  </si>
  <si>
    <t>Date, Name</t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</si>
  <si>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</si>
  <si>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ProSoil India</t>
  </si>
  <si>
    <t>14.0156.1-005.00</t>
  </si>
  <si>
    <t>TBD</t>
  </si>
  <si>
    <t>Interpretation of Objectives</t>
  </si>
  <si>
    <t>Technical Concept</t>
  </si>
  <si>
    <t>Implementation Plan</t>
  </si>
  <si>
    <t>Work and Time Schedule</t>
  </si>
  <si>
    <t>Coordination and Communication</t>
  </si>
  <si>
    <t>English</t>
  </si>
  <si>
    <t>2100</t>
  </si>
  <si>
    <t>29/09/2020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</si>
</sst>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7">
    <font>
      <sz val="10"/>
      <color theme="1"/>
      <name val="Arial"/>
      <family val="2"/>
    </font>
    <font>
      <b/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5" fillId="0" borderId="7" xfId="0" applyNumberFormat="1" applyFont="1" applyBorder="1" applyAlignment="1" applyProtection="1">
      <alignment vertical="center"/>
    </xf>
    <xf numFmtId="0" fontId="5" fillId="0" borderId="10" xfId="1" applyNumberFormat="1" applyFont="1" applyBorder="1" applyAlignment="1" applyProtection="1">
      <alignment vertical="center"/>
    </xf>
    <xf numFmtId="0" fontId="4" fillId="2" borderId="11" xfId="0" applyNumberFormat="1" applyFont="1" applyFill="1" applyBorder="1" applyAlignment="1" applyProtection="1">
      <alignment vertical="center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vertical="center" wrapText="1"/>
    </xf>
    <xf numFmtId="165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/>
    <xf numFmtId="0" fontId="4" fillId="3" borderId="11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wrapText="1"/>
    </xf>
    <xf numFmtId="49" fontId="4" fillId="0" borderId="11" xfId="2" applyNumberFormat="1" applyFont="1" applyBorder="1" applyAlignment="1">
      <alignment horizontal="center"/>
    </xf>
    <xf numFmtId="0" fontId="4" fillId="0" borderId="0" xfId="2" applyFont="1" applyAlignment="1">
      <alignment vertical="top"/>
    </xf>
    <xf numFmtId="0" fontId="4" fillId="0" borderId="17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4" fillId="0" borderId="11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5" fillId="5" borderId="6" xfId="3" applyFont="1" applyFill="1" applyBorder="1" applyAlignment="1" applyProtection="1">
      <alignment vertical="center"/>
      <protection locked="0"/>
    </xf>
    <xf numFmtId="0" fontId="5" fillId="0" borderId="11" xfId="1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9" fillId="0" borderId="0" xfId="2" applyFont="1" applyAlignment="1">
      <alignment vertical="top" wrapText="1"/>
    </xf>
    <xf numFmtId="166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15" xfId="0" quotePrefix="1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15" xfId="0" applyNumberFormat="1" applyFont="1" applyBorder="1" applyAlignment="1" applyProtection="1">
      <alignment horizontal="left" vertical="center"/>
    </xf>
    <xf numFmtId="49" fontId="5" fillId="6" borderId="17" xfId="0" applyNumberFormat="1" applyFont="1" applyFill="1" applyBorder="1" applyAlignment="1" applyProtection="1">
      <alignment horizontal="left" vertical="top"/>
      <protection locked="0"/>
    </xf>
    <xf numFmtId="49" fontId="5" fillId="7" borderId="0" xfId="0" applyNumberFormat="1" applyFont="1" applyFill="1" applyBorder="1" applyAlignment="1" applyProtection="1">
      <alignment horizontal="left" vertical="top"/>
      <protection locked="0"/>
    </xf>
    <xf numFmtId="49" fontId="5" fillId="7" borderId="1" xfId="0" applyNumberFormat="1" applyFont="1" applyFill="1" applyBorder="1" applyAlignment="1" applyProtection="1">
      <alignment horizontal="left" vertical="top"/>
      <protection locked="0"/>
    </xf>
    <xf numFmtId="0" fontId="4" fillId="0" borderId="19" xfId="1" applyNumberFormat="1" applyFont="1" applyFill="1" applyBorder="1" applyAlignment="1" applyProtection="1">
      <alignment vertical="center"/>
    </xf>
    <xf numFmtId="0" fontId="4" fillId="7" borderId="22" xfId="1" applyNumberFormat="1" applyFont="1" applyFill="1" applyBorder="1" applyAlignment="1" applyProtection="1">
      <alignment vertical="center"/>
      <protection locked="0"/>
    </xf>
    <xf numFmtId="0" fontId="4" fillId="7" borderId="29" xfId="0" applyNumberFormat="1" applyFont="1" applyFill="1" applyBorder="1" applyAlignment="1" applyProtection="1">
      <alignment vertical="center"/>
      <protection locked="0"/>
    </xf>
    <xf numFmtId="0" fontId="4" fillId="0" borderId="22" xfId="1" applyNumberFormat="1" applyFont="1" applyFill="1" applyBorder="1" applyAlignment="1" applyProtection="1">
      <alignment vertical="center"/>
    </xf>
    <xf numFmtId="0" fontId="4" fillId="7" borderId="25" xfId="1" applyNumberFormat="1" applyFont="1" applyFill="1" applyBorder="1" applyAlignment="1" applyProtection="1">
      <alignment vertical="center"/>
      <protection locked="0"/>
    </xf>
    <xf numFmtId="0" fontId="4" fillId="7" borderId="30" xfId="0" applyNumberFormat="1" applyFont="1" applyFill="1" applyBorder="1" applyAlignment="1" applyProtection="1">
      <alignment vertical="center"/>
      <protection locked="0"/>
    </xf>
    <xf numFmtId="0" fontId="5" fillId="0" borderId="31" xfId="1" applyNumberFormat="1" applyFont="1" applyBorder="1" applyAlignment="1" applyProtection="1">
      <alignment vertical="center"/>
    </xf>
    <xf numFmtId="165" fontId="4" fillId="0" borderId="33" xfId="0" applyNumberFormat="1" applyFont="1" applyBorder="1" applyAlignment="1" applyProtection="1">
      <alignment vertical="center"/>
    </xf>
    <xf numFmtId="10" fontId="5" fillId="4" borderId="31" xfId="0" applyNumberFormat="1" applyFont="1" applyFill="1" applyBorder="1" applyAlignment="1" applyProtection="1">
      <alignment vertical="center"/>
    </xf>
    <xf numFmtId="0" fontId="8" fillId="0" borderId="24" xfId="0" quotePrefix="1" applyFont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/>
    </xf>
    <xf numFmtId="0" fontId="5" fillId="0" borderId="38" xfId="1" applyNumberFormat="1" applyFont="1" applyBorder="1" applyAlignment="1" applyProtection="1">
      <alignment vertical="center"/>
    </xf>
    <xf numFmtId="165" fontId="4" fillId="0" borderId="40" xfId="0" applyNumberFormat="1" applyFont="1" applyBorder="1" applyAlignment="1" applyProtection="1">
      <alignment vertical="center"/>
    </xf>
    <xf numFmtId="10" fontId="5" fillId="4" borderId="38" xfId="0" applyNumberFormat="1" applyFont="1" applyFill="1" applyBorder="1" applyAlignment="1" applyProtection="1">
      <alignment vertical="center"/>
    </xf>
    <xf numFmtId="49" fontId="4" fillId="0" borderId="16" xfId="0" quotePrefix="1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4" fillId="0" borderId="8" xfId="0" quotePrefix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2" borderId="42" xfId="0" applyNumberFormat="1" applyFont="1" applyFill="1" applyBorder="1" applyAlignment="1" applyProtection="1">
      <alignment vertical="center"/>
    </xf>
    <xf numFmtId="0" fontId="5" fillId="0" borderId="43" xfId="1" applyNumberFormat="1" applyFont="1" applyBorder="1" applyAlignment="1" applyProtection="1">
      <alignment vertical="center"/>
    </xf>
    <xf numFmtId="0" fontId="5" fillId="2" borderId="35" xfId="0" applyNumberFormat="1" applyFont="1" applyFill="1" applyBorder="1" applyAlignment="1" applyProtection="1">
      <alignment vertical="center"/>
    </xf>
    <xf numFmtId="0" fontId="4" fillId="2" borderId="35" xfId="0" applyNumberFormat="1" applyFont="1" applyFill="1" applyBorder="1" applyAlignment="1" applyProtection="1">
      <alignment vertical="center"/>
    </xf>
    <xf numFmtId="0" fontId="4" fillId="0" borderId="31" xfId="1" applyNumberFormat="1" applyFont="1" applyFill="1" applyBorder="1" applyAlignment="1" applyProtection="1">
      <alignment vertical="center"/>
    </xf>
    <xf numFmtId="0" fontId="4" fillId="7" borderId="28" xfId="0" applyNumberFormat="1" applyFont="1" applyFill="1" applyBorder="1" applyAlignment="1" applyProtection="1">
      <alignment vertical="center"/>
      <protection locked="0"/>
    </xf>
    <xf numFmtId="0" fontId="4" fillId="7" borderId="44" xfId="0" applyNumberFormat="1" applyFont="1" applyFill="1" applyBorder="1" applyAlignment="1" applyProtection="1">
      <alignment vertical="center"/>
      <protection locked="0"/>
    </xf>
    <xf numFmtId="165" fontId="4" fillId="0" borderId="32" xfId="0" applyNumberFormat="1" applyFont="1" applyBorder="1" applyAlignment="1" applyProtection="1">
      <alignment vertical="center"/>
    </xf>
    <xf numFmtId="0" fontId="4" fillId="7" borderId="45" xfId="0" applyNumberFormat="1" applyFont="1" applyFill="1" applyBorder="1" applyAlignment="1" applyProtection="1">
      <alignment vertical="center"/>
      <protection locked="0"/>
    </xf>
    <xf numFmtId="0" fontId="4" fillId="7" borderId="46" xfId="0" applyNumberFormat="1" applyFont="1" applyFill="1" applyBorder="1" applyAlignment="1" applyProtection="1">
      <alignment vertical="center"/>
      <protection locked="0"/>
    </xf>
    <xf numFmtId="165" fontId="4" fillId="0" borderId="34" xfId="0" applyNumberFormat="1" applyFont="1" applyBorder="1" applyAlignment="1" applyProtection="1">
      <alignment vertical="center"/>
    </xf>
    <xf numFmtId="0" fontId="4" fillId="0" borderId="47" xfId="0" applyNumberFormat="1" applyFont="1" applyFill="1" applyBorder="1" applyAlignment="1" applyProtection="1">
      <alignment vertical="center"/>
    </xf>
    <xf numFmtId="165" fontId="5" fillId="0" borderId="48" xfId="0" applyNumberFormat="1" applyFont="1" applyFill="1" applyBorder="1" applyAlignment="1" applyProtection="1">
      <alignment vertical="center"/>
    </xf>
    <xf numFmtId="0" fontId="4" fillId="0" borderId="49" xfId="0" applyNumberFormat="1" applyFont="1" applyFill="1" applyBorder="1" applyAlignment="1" applyProtection="1">
      <alignment vertical="center"/>
    </xf>
    <xf numFmtId="165" fontId="4" fillId="0" borderId="50" xfId="0" applyNumberFormat="1" applyFont="1" applyFill="1" applyBorder="1" applyAlignment="1" applyProtection="1">
      <alignment vertical="center"/>
    </xf>
    <xf numFmtId="0" fontId="4" fillId="7" borderId="49" xfId="0" applyNumberFormat="1" applyFont="1" applyFill="1" applyBorder="1" applyAlignment="1" applyProtection="1">
      <alignment vertical="center"/>
      <protection locked="0"/>
    </xf>
    <xf numFmtId="165" fontId="4" fillId="0" borderId="50" xfId="0" applyNumberFormat="1" applyFont="1" applyBorder="1" applyAlignment="1" applyProtection="1">
      <alignment vertical="center"/>
    </xf>
    <xf numFmtId="0" fontId="4" fillId="7" borderId="51" xfId="0" applyNumberFormat="1" applyFont="1" applyFill="1" applyBorder="1" applyAlignment="1" applyProtection="1">
      <alignment vertical="center"/>
      <protection locked="0"/>
    </xf>
    <xf numFmtId="165" fontId="4" fillId="0" borderId="52" xfId="0" applyNumberFormat="1" applyFont="1" applyBorder="1" applyAlignment="1" applyProtection="1">
      <alignment vertical="center"/>
    </xf>
    <xf numFmtId="165" fontId="4" fillId="0" borderId="48" xfId="0" applyNumberFormat="1" applyFont="1" applyFill="1" applyBorder="1" applyAlignment="1" applyProtection="1">
      <alignment vertical="center"/>
    </xf>
    <xf numFmtId="165" fontId="4" fillId="0" borderId="53" xfId="0" applyNumberFormat="1" applyFont="1" applyFill="1" applyBorder="1" applyAlignment="1" applyProtection="1">
      <alignment vertical="center"/>
    </xf>
    <xf numFmtId="165" fontId="4" fillId="0" borderId="54" xfId="0" applyNumberFormat="1" applyFont="1" applyFill="1" applyBorder="1" applyAlignment="1" applyProtection="1">
      <alignment vertical="center"/>
    </xf>
    <xf numFmtId="165" fontId="4" fillId="0" borderId="54" xfId="0" applyNumberFormat="1" applyFont="1" applyBorder="1" applyAlignment="1" applyProtection="1">
      <alignment vertical="center"/>
    </xf>
    <xf numFmtId="165" fontId="4" fillId="0" borderId="55" xfId="0" applyNumberFormat="1" applyFont="1" applyBorder="1" applyAlignment="1" applyProtection="1">
      <alignment vertical="center"/>
    </xf>
    <xf numFmtId="0" fontId="5" fillId="0" borderId="56" xfId="1" applyNumberFormat="1" applyFont="1" applyBorder="1" applyAlignment="1" applyProtection="1">
      <alignment vertical="center"/>
    </xf>
    <xf numFmtId="165" fontId="5" fillId="0" borderId="53" xfId="0" applyNumberFormat="1" applyFont="1" applyFill="1" applyBorder="1" applyAlignment="1" applyProtection="1">
      <alignment vertical="center"/>
    </xf>
    <xf numFmtId="165" fontId="4" fillId="0" borderId="39" xfId="0" applyNumberFormat="1" applyFont="1" applyBorder="1" applyAlignment="1" applyProtection="1">
      <alignment vertical="center"/>
    </xf>
    <xf numFmtId="165" fontId="4" fillId="0" borderId="41" xfId="0" applyNumberFormat="1" applyFont="1" applyBorder="1" applyAlignment="1" applyProtection="1">
      <alignment vertical="center"/>
    </xf>
    <xf numFmtId="0" fontId="4" fillId="0" borderId="38" xfId="1" applyNumberFormat="1" applyFont="1" applyFill="1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horizontal="center" vertical="center"/>
    </xf>
    <xf numFmtId="0" fontId="5" fillId="3" borderId="1" xfId="0" quotePrefix="1" applyFont="1" applyFill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vertical="center"/>
    </xf>
    <xf numFmtId="49" fontId="4" fillId="0" borderId="15" xfId="0" applyNumberFormat="1" applyFont="1" applyBorder="1" applyAlignment="1" applyProtection="1">
      <alignment vertical="center"/>
    </xf>
    <xf numFmtId="49" fontId="4" fillId="0" borderId="16" xfId="0" applyNumberFormat="1" applyFont="1" applyBorder="1" applyAlignment="1" applyProtection="1">
      <alignment vertical="center"/>
    </xf>
    <xf numFmtId="0" fontId="4" fillId="7" borderId="31" xfId="1" applyNumberFormat="1" applyFont="1" applyFill="1" applyBorder="1" applyAlignment="1" applyProtection="1">
      <alignment vertical="center"/>
      <protection locked="0"/>
    </xf>
    <xf numFmtId="164" fontId="5" fillId="5" borderId="38" xfId="3" applyFont="1" applyFill="1" applyBorder="1" applyAlignment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vertical="center"/>
    </xf>
    <xf numFmtId="49" fontId="4" fillId="0" borderId="24" xfId="0" applyNumberFormat="1" applyFont="1" applyBorder="1" applyAlignment="1" applyProtection="1">
      <alignment vertical="center"/>
    </xf>
    <xf numFmtId="49" fontId="5" fillId="0" borderId="27" xfId="0" applyNumberFormat="1" applyFont="1" applyBorder="1" applyAlignment="1" applyProtection="1">
      <alignment vertical="center"/>
    </xf>
    <xf numFmtId="0" fontId="10" fillId="0" borderId="0" xfId="2" applyFont="1" applyAlignment="1">
      <alignment vertical="top" wrapText="1"/>
    </xf>
    <xf numFmtId="0" fontId="11" fillId="0" borderId="0" xfId="2" applyFont="1" applyAlignment="1">
      <alignment wrapText="1"/>
    </xf>
    <xf numFmtId="0" fontId="4" fillId="0" borderId="0" xfId="2" applyFont="1" applyAlignment="1">
      <alignment vertical="top" wrapText="1"/>
    </xf>
    <xf numFmtId="0" fontId="4" fillId="0" borderId="0" xfId="2" applyFont="1" applyAlignment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vertical="top"/>
    </xf>
    <xf numFmtId="0" fontId="4" fillId="0" borderId="17" xfId="0" applyFont="1" applyBorder="1" applyAlignment="1" applyProtection="1">
      <alignment horizontal="center" vertical="top"/>
    </xf>
    <xf numFmtId="49" fontId="5" fillId="7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7" borderId="0" xfId="0" applyNumberFormat="1" applyFont="1" applyFill="1" applyBorder="1" applyAlignment="1" applyProtection="1">
      <alignment horizontal="center" vertical="top" wrapText="1"/>
      <protection locked="0"/>
    </xf>
    <xf numFmtId="49" fontId="5" fillId="7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top"/>
    </xf>
    <xf numFmtId="49" fontId="16" fillId="0" borderId="0" xfId="0" quotePrefix="1" applyNumberFormat="1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vertical="top"/>
    </xf>
    <xf numFmtId="166" fontId="5" fillId="0" borderId="1" xfId="0" applyNumberFormat="1" applyFont="1" applyFill="1" applyBorder="1" applyAlignment="1" applyProtection="1">
      <alignment horizontal="left"/>
      <protection locked="0"/>
    </xf>
    <xf numFmtId="166" fontId="16" fillId="0" borderId="17" xfId="0" applyNumberFormat="1" applyFont="1" applyBorder="1" applyAlignment="1" applyProtection="1">
      <alignment horizontal="left"/>
    </xf>
    <xf numFmtId="0" fontId="5" fillId="3" borderId="7" xfId="0" applyFont="1" applyFill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/>
    </xf>
    <xf numFmtId="49" fontId="5" fillId="0" borderId="13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4" fillId="0" borderId="22" xfId="0" applyNumberFormat="1" applyFont="1" applyBorder="1" applyAlignment="1" applyProtection="1">
      <alignment horizontal="left" vertical="center"/>
    </xf>
    <xf numFmtId="49" fontId="4" fillId="0" borderId="23" xfId="0" applyNumberFormat="1" applyFont="1" applyBorder="1" applyAlignment="1" applyProtection="1">
      <alignment horizontal="left" vertical="center"/>
    </xf>
    <xf numFmtId="49" fontId="4" fillId="0" borderId="24" xfId="0" applyNumberFormat="1" applyFont="1" applyBorder="1" applyAlignment="1" applyProtection="1">
      <alignment horizontal="left" vertical="center"/>
    </xf>
    <xf numFmtId="0" fontId="8" fillId="0" borderId="22" xfId="0" quotePrefix="1" applyFont="1" applyBorder="1" applyAlignment="1" applyProtection="1">
      <alignment horizontal="left" vertical="center"/>
    </xf>
    <xf numFmtId="0" fontId="8" fillId="0" borderId="23" xfId="0" quotePrefix="1" applyFont="1" applyBorder="1" applyAlignment="1" applyProtection="1">
      <alignment horizontal="left" vertical="center"/>
    </xf>
    <xf numFmtId="0" fontId="8" fillId="0" borderId="24" xfId="0" quotePrefix="1" applyFont="1" applyBorder="1" applyAlignment="1" applyProtection="1">
      <alignment horizontal="left" vertical="center"/>
    </xf>
    <xf numFmtId="0" fontId="4" fillId="7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4" fillId="7" borderId="2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26" xfId="0" applyNumberFormat="1" applyFont="1" applyBorder="1" applyAlignment="1" applyProtection="1">
      <alignment horizontal="left" vertical="center"/>
    </xf>
    <xf numFmtId="49" fontId="5" fillId="0" borderId="27" xfId="0" applyNumberFormat="1" applyFont="1" applyBorder="1" applyAlignment="1" applyProtection="1">
      <alignment horizontal="left" vertical="center"/>
    </xf>
    <xf numFmtId="49" fontId="4" fillId="0" borderId="7" xfId="0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top" wrapText="1"/>
    </xf>
    <xf numFmtId="49" fontId="4" fillId="0" borderId="7" xfId="0" applyNumberFormat="1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right" vertical="center"/>
    </xf>
    <xf numFmtId="49" fontId="5" fillId="7" borderId="17" xfId="0" applyNumberFormat="1" applyFont="1" applyFill="1" applyBorder="1" applyAlignment="1" applyProtection="1">
      <alignment horizontal="left" vertical="top" wrapText="1"/>
      <protection locked="0"/>
    </xf>
    <xf numFmtId="49" fontId="5" fillId="7" borderId="0" xfId="0" applyNumberFormat="1" applyFont="1" applyFill="1" applyBorder="1" applyAlignment="1" applyProtection="1">
      <alignment horizontal="left" vertical="top"/>
      <protection locked="0"/>
    </xf>
    <xf numFmtId="49" fontId="5" fillId="7" borderId="1" xfId="0" applyNumberFormat="1" applyFont="1" applyFill="1" applyBorder="1" applyAlignment="1" applyProtection="1">
      <alignment horizontal="left" vertical="top"/>
      <protection locked="0"/>
    </xf>
    <xf numFmtId="0" fontId="4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4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4" fillId="7" borderId="27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/>
    </xf>
    <xf numFmtId="49" fontId="4" fillId="0" borderId="20" xfId="0" applyNumberFormat="1" applyFont="1" applyBorder="1" applyAlignment="1" applyProtection="1">
      <alignment horizontal="left" vertical="center"/>
    </xf>
    <xf numFmtId="49" fontId="4" fillId="0" borderId="21" xfId="0" applyNumberFormat="1" applyFont="1" applyBorder="1" applyAlignment="1" applyProtection="1">
      <alignment horizontal="left" vertical="center"/>
    </xf>
    <xf numFmtId="49" fontId="5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8" xfId="0" applyNumberFormat="1" applyFill="1" applyBorder="1" applyAlignment="1" applyProtection="1">
      <alignment horizontal="center" vertical="center" wrapText="1"/>
      <protection locked="0"/>
    </xf>
    <xf numFmtId="49" fontId="0" fillId="7" borderId="12" xfId="0" applyNumberFormat="1" applyFill="1" applyBorder="1" applyAlignment="1" applyProtection="1">
      <alignment horizontal="center" vertical="center" wrapText="1"/>
      <protection locked="0"/>
    </xf>
    <xf numFmtId="49" fontId="4" fillId="0" borderId="22" xfId="0" quotePrefix="1" applyNumberFormat="1" applyFont="1" applyBorder="1" applyAlignment="1" applyProtection="1">
      <alignment horizontal="left" vertical="center"/>
    </xf>
    <xf numFmtId="49" fontId="4" fillId="0" borderId="23" xfId="0" quotePrefix="1" applyNumberFormat="1" applyFont="1" applyBorder="1" applyAlignment="1" applyProtection="1">
      <alignment horizontal="left" vertical="center"/>
    </xf>
    <xf numFmtId="49" fontId="4" fillId="0" borderId="24" xfId="0" quotePrefix="1" applyNumberFormat="1" applyFont="1" applyBorder="1" applyAlignment="1" applyProtection="1">
      <alignment horizontal="left" vertical="center"/>
    </xf>
    <xf numFmtId="49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  <protection locked="0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26" sqref="B26"/>
    </sheetView>
  </sheetViews>
  <sheetFormatPr defaultColWidth="11.42578125" defaultRowHeight="11.25"/>
  <cols>
    <col min="1" max="1" width="3.28515625" style="25" customWidth="1"/>
    <col min="2" max="2" width="59.140625" style="25" customWidth="1"/>
    <col min="3" max="4" width="24.85546875" style="25" customWidth="1"/>
    <col min="5" max="5" width="6.7109375" style="25" customWidth="1"/>
    <col min="6" max="6" width="4.28515625" style="25" customWidth="1"/>
    <col min="7" max="16384" width="11.42578125" style="25"/>
  </cols>
  <sheetData>
    <row r="1" spans="1:11" ht="15">
      <c r="A1" s="111" t="s">
        <v>0</v>
      </c>
      <c r="B1" s="112"/>
      <c r="C1" s="112"/>
      <c r="D1" s="112"/>
      <c r="E1" s="112"/>
      <c r="F1" s="112"/>
      <c r="G1" s="24"/>
      <c r="H1" s="24"/>
      <c r="I1" s="24"/>
      <c r="J1" s="24"/>
      <c r="K1" s="24"/>
    </row>
    <row r="2" spans="1:11">
      <c r="A2" s="40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2.5">
      <c r="B3" s="26" t="s">
        <v>1</v>
      </c>
      <c r="C3" s="27" t="s">
        <v>2</v>
      </c>
      <c r="D3" s="27" t="s">
        <v>3</v>
      </c>
    </row>
    <row r="4" spans="1:11">
      <c r="B4" s="28" t="s">
        <v>4</v>
      </c>
      <c r="C4" s="29" t="s">
        <v>5</v>
      </c>
      <c r="D4" s="29" t="s">
        <v>6</v>
      </c>
    </row>
    <row r="5" spans="1:11">
      <c r="B5" s="28" t="s">
        <v>7</v>
      </c>
      <c r="C5" s="29" t="s">
        <v>8</v>
      </c>
      <c r="D5" s="29" t="s">
        <v>9</v>
      </c>
    </row>
    <row r="6" spans="1:11">
      <c r="A6" s="113"/>
      <c r="B6" s="114"/>
      <c r="C6" s="114"/>
      <c r="D6" s="114"/>
      <c r="E6" s="114"/>
      <c r="F6" s="114"/>
    </row>
    <row r="7" spans="1:11" ht="23.1" customHeight="1">
      <c r="A7" s="30" t="s">
        <v>10</v>
      </c>
      <c r="B7" s="113" t="s">
        <v>88</v>
      </c>
      <c r="C7" s="113"/>
      <c r="D7" s="113"/>
      <c r="E7" s="113"/>
      <c r="F7" s="113"/>
    </row>
    <row r="8" spans="1:11">
      <c r="A8" s="30" t="s">
        <v>11</v>
      </c>
      <c r="B8" s="113" t="s">
        <v>94</v>
      </c>
      <c r="C8" s="113"/>
      <c r="D8" s="113"/>
      <c r="E8" s="113"/>
      <c r="F8" s="113"/>
    </row>
    <row r="9" spans="1:11">
      <c r="A9" s="30"/>
      <c r="B9" s="113"/>
      <c r="C9" s="113"/>
      <c r="D9" s="113"/>
      <c r="E9" s="113"/>
      <c r="F9" s="113"/>
    </row>
    <row r="10" spans="1:11">
      <c r="A10" s="30"/>
      <c r="B10" s="113"/>
      <c r="C10" s="113"/>
      <c r="D10" s="113"/>
      <c r="E10" s="113"/>
      <c r="F10" s="113"/>
    </row>
    <row r="11" spans="1:11" ht="15">
      <c r="A11" s="111" t="s">
        <v>12</v>
      </c>
      <c r="B11" s="112"/>
      <c r="C11" s="112"/>
      <c r="D11" s="112"/>
      <c r="E11" s="112"/>
      <c r="F11" s="112"/>
      <c r="G11" s="24"/>
      <c r="H11" s="24"/>
      <c r="I11" s="24"/>
      <c r="J11" s="24"/>
      <c r="K11" s="24"/>
    </row>
    <row r="12" spans="1:11">
      <c r="A12" s="30"/>
      <c r="B12" s="113"/>
      <c r="C12" s="113"/>
      <c r="D12" s="113"/>
      <c r="E12" s="113"/>
      <c r="F12" s="113"/>
    </row>
    <row r="13" spans="1:11" ht="22.5">
      <c r="B13" s="26" t="s">
        <v>13</v>
      </c>
      <c r="C13" s="27" t="s">
        <v>14</v>
      </c>
      <c r="D13" s="27" t="s">
        <v>15</v>
      </c>
    </row>
    <row r="14" spans="1:11">
      <c r="B14" s="28" t="s">
        <v>16</v>
      </c>
      <c r="C14" s="29" t="s">
        <v>17</v>
      </c>
      <c r="D14" s="29" t="s">
        <v>18</v>
      </c>
    </row>
    <row r="15" spans="1:11">
      <c r="B15" s="34" t="s">
        <v>19</v>
      </c>
      <c r="C15" s="29" t="s">
        <v>20</v>
      </c>
      <c r="D15" s="29" t="s">
        <v>21</v>
      </c>
    </row>
    <row r="16" spans="1:11">
      <c r="B16" s="34" t="s">
        <v>22</v>
      </c>
      <c r="C16" s="29" t="s">
        <v>23</v>
      </c>
      <c r="D16" s="29" t="s">
        <v>24</v>
      </c>
    </row>
    <row r="17" spans="1:6">
      <c r="A17" s="113"/>
      <c r="B17" s="114"/>
      <c r="C17" s="114"/>
      <c r="D17" s="114"/>
      <c r="E17" s="114"/>
      <c r="F17" s="114"/>
    </row>
    <row r="18" spans="1:6" ht="23.1" customHeight="1">
      <c r="A18" s="30" t="s">
        <v>25</v>
      </c>
      <c r="B18" s="113" t="s">
        <v>26</v>
      </c>
      <c r="C18" s="113"/>
      <c r="D18" s="113"/>
      <c r="E18" s="113"/>
      <c r="F18" s="113"/>
    </row>
    <row r="19" spans="1:6">
      <c r="A19" s="30" t="s">
        <v>27</v>
      </c>
      <c r="B19" s="113" t="s">
        <v>95</v>
      </c>
      <c r="C19" s="113"/>
      <c r="D19" s="113"/>
      <c r="E19" s="113"/>
      <c r="F19" s="113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7:F17"/>
    <mergeCell ref="B18:F18"/>
    <mergeCell ref="B19:F19"/>
    <mergeCell ref="A11:F11"/>
    <mergeCell ref="B9:F9"/>
    <mergeCell ref="B12:F12"/>
    <mergeCell ref="A1:F1"/>
    <mergeCell ref="A6:F6"/>
    <mergeCell ref="B7:F7"/>
    <mergeCell ref="B8:F8"/>
    <mergeCell ref="B10:F10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1"/>
  <sheetViews>
    <sheetView showGridLines="0" tabSelected="1" zoomScaleNormal="100" workbookViewId="0">
      <pane ySplit="8" topLeftCell="A9" activePane="bottomLeft" state="frozen"/>
      <selection pane="bottomLeft" activeCell="P3" sqref="P3:Q3"/>
    </sheetView>
  </sheetViews>
  <sheetFormatPr defaultColWidth="5" defaultRowHeight="10.15" customHeight="1"/>
  <cols>
    <col min="1" max="1" width="4" style="13" customWidth="1"/>
    <col min="2" max="2" width="1.42578125" style="13" customWidth="1"/>
    <col min="3" max="3" width="13.140625" style="12" customWidth="1"/>
    <col min="4" max="4" width="22.42578125" style="14" customWidth="1"/>
    <col min="5" max="5" width="9.7109375" style="13" customWidth="1"/>
    <col min="6" max="6" width="9.7109375" style="15" customWidth="1"/>
    <col min="7" max="7" width="10.7109375" style="5" customWidth="1"/>
    <col min="8" max="8" width="9.7109375" style="15" customWidth="1"/>
    <col min="9" max="9" width="10.7109375" style="5" customWidth="1"/>
    <col min="10" max="10" width="9.7109375" style="15" customWidth="1"/>
    <col min="11" max="11" width="10.7109375" style="5" customWidth="1"/>
    <col min="12" max="12" width="9.7109375" style="15" customWidth="1"/>
    <col min="13" max="13" width="10.7109375" style="5" customWidth="1"/>
    <col min="14" max="14" width="9.7109375" style="16" customWidth="1"/>
    <col min="15" max="15" width="10.7109375" style="7" customWidth="1"/>
    <col min="16" max="16" width="9.7109375" style="1" customWidth="1"/>
    <col min="17" max="17" width="10.7109375" style="1" customWidth="1"/>
    <col min="18" max="19" width="5" style="1"/>
    <col min="20" max="20" width="7.28515625" style="1" bestFit="1" customWidth="1"/>
    <col min="21" max="16384" width="5" style="1"/>
  </cols>
  <sheetData>
    <row r="1" spans="1:17" ht="69.75" customHeight="1">
      <c r="A1" s="115" t="s">
        <v>51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67"/>
      <c r="Q1" s="3"/>
    </row>
    <row r="2" spans="1:17" ht="14.1" customHeight="1">
      <c r="A2" s="118" t="s">
        <v>28</v>
      </c>
      <c r="B2" s="118"/>
      <c r="C2" s="119"/>
      <c r="D2" s="46" t="s">
        <v>107</v>
      </c>
      <c r="E2" s="120" t="s">
        <v>29</v>
      </c>
      <c r="F2" s="120"/>
      <c r="G2" s="121" t="s">
        <v>98</v>
      </c>
      <c r="H2" s="121"/>
      <c r="I2" s="121"/>
      <c r="J2" s="121"/>
      <c r="K2" s="121"/>
      <c r="L2" s="121"/>
      <c r="M2" s="31"/>
      <c r="O2" s="2" t="s">
        <v>30</v>
      </c>
      <c r="P2" s="161" t="s">
        <v>108</v>
      </c>
      <c r="Q2" s="161"/>
    </row>
    <row r="3" spans="1:17" ht="23.1" customHeight="1">
      <c r="A3" s="124" t="s">
        <v>31</v>
      </c>
      <c r="B3" s="124"/>
      <c r="C3" s="125"/>
      <c r="D3" s="47"/>
      <c r="E3" s="7"/>
      <c r="F3" s="7"/>
      <c r="G3" s="122"/>
      <c r="H3" s="122"/>
      <c r="I3" s="122"/>
      <c r="J3" s="122"/>
      <c r="K3" s="122"/>
      <c r="L3" s="122"/>
      <c r="O3" s="2" t="s">
        <v>32</v>
      </c>
      <c r="P3" s="162" t="s">
        <v>99</v>
      </c>
      <c r="Q3" s="162"/>
    </row>
    <row r="4" spans="1:17" ht="14.1" customHeight="1">
      <c r="A4" s="126" t="s">
        <v>33</v>
      </c>
      <c r="B4" s="126"/>
      <c r="C4" s="127"/>
      <c r="D4" s="48"/>
      <c r="E4" s="3"/>
      <c r="F4" s="3"/>
      <c r="G4" s="123"/>
      <c r="H4" s="123"/>
      <c r="I4" s="123"/>
      <c r="J4" s="123"/>
      <c r="K4" s="123"/>
      <c r="L4" s="123"/>
      <c r="M4" s="8"/>
      <c r="O4" s="2" t="s">
        <v>34</v>
      </c>
      <c r="P4" s="163" t="s">
        <v>100</v>
      </c>
      <c r="Q4" s="163"/>
    </row>
    <row r="5" spans="1:17" s="4" customFormat="1" ht="27.75" customHeight="1">
      <c r="A5" s="59"/>
      <c r="B5" s="59"/>
      <c r="C5" s="60"/>
      <c r="D5" s="61"/>
      <c r="E5" s="60"/>
      <c r="F5" s="176" t="s">
        <v>35</v>
      </c>
      <c r="G5" s="177"/>
      <c r="H5" s="170" t="s">
        <v>36</v>
      </c>
      <c r="I5" s="171"/>
      <c r="J5" s="170" t="s">
        <v>37</v>
      </c>
      <c r="K5" s="171"/>
      <c r="L5" s="170" t="s">
        <v>38</v>
      </c>
      <c r="M5" s="171"/>
      <c r="N5" s="170" t="s">
        <v>39</v>
      </c>
      <c r="O5" s="171"/>
      <c r="P5" s="170" t="s">
        <v>40</v>
      </c>
      <c r="Q5" s="172"/>
    </row>
    <row r="6" spans="1:17" s="7" customFormat="1" ht="9.75" customHeight="1">
      <c r="A6" s="5"/>
      <c r="B6" s="5"/>
      <c r="C6" s="128" t="s">
        <v>41</v>
      </c>
      <c r="D6" s="128"/>
      <c r="E6" s="68" t="s">
        <v>42</v>
      </c>
      <c r="F6" s="70" t="s">
        <v>43</v>
      </c>
      <c r="G6" s="6" t="s">
        <v>44</v>
      </c>
      <c r="H6" s="70" t="s">
        <v>43</v>
      </c>
      <c r="I6" s="6" t="s">
        <v>44</v>
      </c>
      <c r="J6" s="70" t="s">
        <v>43</v>
      </c>
      <c r="K6" s="6" t="s">
        <v>44</v>
      </c>
      <c r="L6" s="70" t="s">
        <v>43</v>
      </c>
      <c r="M6" s="6" t="s">
        <v>44</v>
      </c>
      <c r="N6" s="70" t="s">
        <v>43</v>
      </c>
      <c r="O6" s="6" t="s">
        <v>44</v>
      </c>
      <c r="P6" s="70" t="s">
        <v>43</v>
      </c>
      <c r="Q6" s="71" t="s">
        <v>44</v>
      </c>
    </row>
    <row r="7" spans="1:17" s="7" customFormat="1" ht="10.15" customHeight="1">
      <c r="A7" s="5"/>
      <c r="B7" s="5"/>
      <c r="C7" s="129" t="s">
        <v>45</v>
      </c>
      <c r="D7" s="129"/>
      <c r="E7" s="69" t="s">
        <v>1</v>
      </c>
      <c r="F7" s="70" t="s">
        <v>46</v>
      </c>
      <c r="G7" s="6" t="s">
        <v>47</v>
      </c>
      <c r="H7" s="70" t="s">
        <v>46</v>
      </c>
      <c r="I7" s="6" t="s">
        <v>47</v>
      </c>
      <c r="J7" s="70" t="s">
        <v>46</v>
      </c>
      <c r="K7" s="6" t="s">
        <v>47</v>
      </c>
      <c r="L7" s="70" t="s">
        <v>46</v>
      </c>
      <c r="M7" s="6" t="s">
        <v>47</v>
      </c>
      <c r="N7" s="70" t="s">
        <v>46</v>
      </c>
      <c r="O7" s="6" t="s">
        <v>47</v>
      </c>
      <c r="P7" s="70" t="s">
        <v>46</v>
      </c>
      <c r="Q7" s="71" t="s">
        <v>47</v>
      </c>
    </row>
    <row r="8" spans="1:17" s="7" customFormat="1" ht="10.15" customHeight="1">
      <c r="A8" s="8"/>
      <c r="B8" s="8"/>
      <c r="C8" s="20"/>
      <c r="D8" s="21"/>
      <c r="E8" s="101" t="s">
        <v>48</v>
      </c>
      <c r="F8" s="62" t="s">
        <v>49</v>
      </c>
      <c r="G8" s="9" t="s">
        <v>50</v>
      </c>
      <c r="H8" s="62" t="s">
        <v>49</v>
      </c>
      <c r="I8" s="9" t="s">
        <v>50</v>
      </c>
      <c r="J8" s="62" t="s">
        <v>49</v>
      </c>
      <c r="K8" s="9" t="s">
        <v>50</v>
      </c>
      <c r="L8" s="62" t="s">
        <v>49</v>
      </c>
      <c r="M8" s="9" t="s">
        <v>50</v>
      </c>
      <c r="N8" s="62" t="s">
        <v>49</v>
      </c>
      <c r="O8" s="9" t="s">
        <v>50</v>
      </c>
      <c r="P8" s="62" t="s">
        <v>49</v>
      </c>
      <c r="Q8" s="10" t="s">
        <v>50</v>
      </c>
    </row>
    <row r="9" spans="1:17" s="11" customFormat="1" ht="16.5" customHeight="1">
      <c r="A9" s="102" t="s">
        <v>52</v>
      </c>
      <c r="B9" s="133" t="s">
        <v>53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17" ht="12.2" customHeight="1">
      <c r="A10" s="44" t="s">
        <v>54</v>
      </c>
      <c r="B10" s="167" t="s">
        <v>89</v>
      </c>
      <c r="C10" s="168"/>
      <c r="D10" s="169"/>
      <c r="E10" s="49"/>
      <c r="F10" s="83"/>
      <c r="G10" s="91"/>
      <c r="H10" s="83"/>
      <c r="I10" s="91"/>
      <c r="J10" s="83"/>
      <c r="K10" s="91"/>
      <c r="L10" s="83"/>
      <c r="M10" s="91"/>
      <c r="N10" s="83"/>
      <c r="O10" s="91"/>
      <c r="P10" s="83"/>
      <c r="Q10" s="92"/>
    </row>
    <row r="11" spans="1:17" ht="12.2" customHeight="1">
      <c r="A11" s="45" t="s">
        <v>55</v>
      </c>
      <c r="B11" s="139" t="s">
        <v>56</v>
      </c>
      <c r="C11" s="140"/>
      <c r="D11" s="141"/>
      <c r="E11" s="52"/>
      <c r="F11" s="85"/>
      <c r="G11" s="86"/>
      <c r="H11" s="85"/>
      <c r="I11" s="86"/>
      <c r="J11" s="85"/>
      <c r="K11" s="86"/>
      <c r="L11" s="85"/>
      <c r="M11" s="86"/>
      <c r="N11" s="85"/>
      <c r="O11" s="86"/>
      <c r="P11" s="85"/>
      <c r="Q11" s="93"/>
    </row>
    <row r="12" spans="1:17" ht="12.2" customHeight="1">
      <c r="A12" s="43"/>
      <c r="B12" s="173" t="s">
        <v>57</v>
      </c>
      <c r="C12" s="174"/>
      <c r="D12" s="175"/>
      <c r="E12" s="50">
        <v>5</v>
      </c>
      <c r="F12" s="87"/>
      <c r="G12" s="88">
        <f>$E12*F12</f>
        <v>0</v>
      </c>
      <c r="H12" s="87"/>
      <c r="I12" s="88">
        <f t="shared" ref="I12" si="0">$E12*H12</f>
        <v>0</v>
      </c>
      <c r="J12" s="87"/>
      <c r="K12" s="88">
        <f t="shared" ref="K12" si="1">$E12*J12</f>
        <v>0</v>
      </c>
      <c r="L12" s="87"/>
      <c r="M12" s="88">
        <f t="shared" ref="M12" si="2">$E12*L12</f>
        <v>0</v>
      </c>
      <c r="N12" s="87"/>
      <c r="O12" s="88">
        <f t="shared" ref="O12" si="3">$E12*N12</f>
        <v>0</v>
      </c>
      <c r="P12" s="87"/>
      <c r="Q12" s="94">
        <f t="shared" ref="Q12" si="4">$E12*P12</f>
        <v>0</v>
      </c>
    </row>
    <row r="13" spans="1:17" ht="12.2" customHeight="1">
      <c r="A13" s="43"/>
      <c r="B13" s="173" t="s">
        <v>58</v>
      </c>
      <c r="C13" s="174"/>
      <c r="D13" s="175"/>
      <c r="E13" s="50">
        <v>10</v>
      </c>
      <c r="F13" s="87"/>
      <c r="G13" s="88">
        <f>E13*F13</f>
        <v>0</v>
      </c>
      <c r="H13" s="87"/>
      <c r="I13" s="88">
        <f t="shared" ref="I13:I14" si="5">G13*H13</f>
        <v>0</v>
      </c>
      <c r="J13" s="87"/>
      <c r="K13" s="88">
        <f t="shared" ref="K13:K14" si="6">I13*J13</f>
        <v>0</v>
      </c>
      <c r="L13" s="87"/>
      <c r="M13" s="88">
        <f t="shared" ref="M13:M14" si="7">K13*L13</f>
        <v>0</v>
      </c>
      <c r="N13" s="87"/>
      <c r="O13" s="88">
        <f t="shared" ref="O13:O14" si="8">M13*N13</f>
        <v>0</v>
      </c>
      <c r="P13" s="87"/>
      <c r="Q13" s="94">
        <f t="shared" ref="Q13:Q14" si="9">O13*P13</f>
        <v>0</v>
      </c>
    </row>
    <row r="14" spans="1:17" ht="12.2" customHeight="1">
      <c r="A14" s="43" t="s">
        <v>59</v>
      </c>
      <c r="B14" s="173" t="s">
        <v>91</v>
      </c>
      <c r="C14" s="174"/>
      <c r="D14" s="175"/>
      <c r="E14" s="50">
        <v>10</v>
      </c>
      <c r="F14" s="87"/>
      <c r="G14" s="88">
        <f>E14*F14</f>
        <v>0</v>
      </c>
      <c r="H14" s="87"/>
      <c r="I14" s="88">
        <f t="shared" si="5"/>
        <v>0</v>
      </c>
      <c r="J14" s="87"/>
      <c r="K14" s="88">
        <f t="shared" si="6"/>
        <v>0</v>
      </c>
      <c r="L14" s="87"/>
      <c r="M14" s="88">
        <f t="shared" si="7"/>
        <v>0</v>
      </c>
      <c r="N14" s="87"/>
      <c r="O14" s="88">
        <f t="shared" si="8"/>
        <v>0</v>
      </c>
      <c r="P14" s="87"/>
      <c r="Q14" s="94">
        <f t="shared" si="9"/>
        <v>0</v>
      </c>
    </row>
    <row r="15" spans="1:17" ht="12.2" customHeight="1">
      <c r="A15" s="43" t="s">
        <v>60</v>
      </c>
      <c r="B15" s="173" t="s">
        <v>61</v>
      </c>
      <c r="C15" s="174"/>
      <c r="D15" s="175"/>
      <c r="E15" s="52"/>
      <c r="F15" s="85"/>
      <c r="G15" s="86"/>
      <c r="H15" s="85"/>
      <c r="I15" s="86"/>
      <c r="J15" s="85"/>
      <c r="K15" s="86"/>
      <c r="L15" s="85"/>
      <c r="M15" s="86"/>
      <c r="N15" s="85"/>
      <c r="O15" s="86"/>
      <c r="P15" s="85"/>
      <c r="Q15" s="93"/>
    </row>
    <row r="16" spans="1:17" ht="12.2" customHeight="1">
      <c r="A16" s="66"/>
      <c r="B16" s="164" t="s">
        <v>106</v>
      </c>
      <c r="C16" s="165"/>
      <c r="D16" s="166"/>
      <c r="E16" s="53">
        <v>5</v>
      </c>
      <c r="F16" s="89"/>
      <c r="G16" s="90">
        <f>E16*F16</f>
        <v>0</v>
      </c>
      <c r="H16" s="89"/>
      <c r="I16" s="90">
        <f t="shared" ref="I16" si="10">G16*H16</f>
        <v>0</v>
      </c>
      <c r="J16" s="89"/>
      <c r="K16" s="90">
        <f t="shared" ref="K16" si="11">I16*J16</f>
        <v>0</v>
      </c>
      <c r="L16" s="89"/>
      <c r="M16" s="90">
        <f t="shared" ref="M16" si="12">K16*L16</f>
        <v>0</v>
      </c>
      <c r="N16" s="89"/>
      <c r="O16" s="90">
        <f t="shared" ref="O16" si="13">M16*N16</f>
        <v>0</v>
      </c>
      <c r="P16" s="89"/>
      <c r="Q16" s="95">
        <f t="shared" ref="Q16" si="14">O16*P16</f>
        <v>0</v>
      </c>
    </row>
    <row r="17" spans="1:20" s="11" customFormat="1" ht="12.2" customHeight="1">
      <c r="A17" s="134" t="s">
        <v>62</v>
      </c>
      <c r="B17" s="134"/>
      <c r="C17" s="134"/>
      <c r="D17" s="135"/>
      <c r="E17" s="18">
        <f>SUM(E12:E16)</f>
        <v>30</v>
      </c>
      <c r="F17" s="72"/>
      <c r="G17" s="73">
        <f>SUM(G12:G16)</f>
        <v>0</v>
      </c>
      <c r="H17" s="72"/>
      <c r="I17" s="73">
        <f t="shared" ref="I17" si="15">SUM(I12:I16)</f>
        <v>0</v>
      </c>
      <c r="J17" s="72"/>
      <c r="K17" s="73">
        <f t="shared" ref="K17" si="16">SUM(K12:K16)</f>
        <v>0</v>
      </c>
      <c r="L17" s="72"/>
      <c r="M17" s="73">
        <f t="shared" ref="M17" si="17">SUM(M12:M16)</f>
        <v>0</v>
      </c>
      <c r="N17" s="72"/>
      <c r="O17" s="73">
        <f t="shared" ref="O17" si="18">SUM(O12:O16)</f>
        <v>0</v>
      </c>
      <c r="P17" s="72"/>
      <c r="Q17" s="96">
        <f t="shared" ref="Q17" si="19">SUM(Q12:Q16)</f>
        <v>0</v>
      </c>
    </row>
    <row r="18" spans="1:20" s="11" customFormat="1" ht="12.2" customHeight="1">
      <c r="A18" s="44" t="s">
        <v>63</v>
      </c>
      <c r="B18" s="167" t="s">
        <v>90</v>
      </c>
      <c r="C18" s="168"/>
      <c r="D18" s="169"/>
      <c r="E18" s="49"/>
      <c r="F18" s="83"/>
      <c r="G18" s="84"/>
      <c r="H18" s="83"/>
      <c r="I18" s="84"/>
      <c r="J18" s="83"/>
      <c r="K18" s="84"/>
      <c r="L18" s="83"/>
      <c r="M18" s="84"/>
      <c r="N18" s="83"/>
      <c r="O18" s="84"/>
      <c r="P18" s="83"/>
      <c r="Q18" s="97"/>
    </row>
    <row r="19" spans="1:20" s="11" customFormat="1" ht="12.2" customHeight="1">
      <c r="A19" s="45" t="s">
        <v>64</v>
      </c>
      <c r="B19" s="139" t="s">
        <v>65</v>
      </c>
      <c r="C19" s="140"/>
      <c r="D19" s="141"/>
      <c r="E19" s="52"/>
      <c r="F19" s="85"/>
      <c r="G19" s="86"/>
      <c r="H19" s="85"/>
      <c r="I19" s="86"/>
      <c r="J19" s="85"/>
      <c r="K19" s="86"/>
      <c r="L19" s="85"/>
      <c r="M19" s="86"/>
      <c r="N19" s="85"/>
      <c r="O19" s="86"/>
      <c r="P19" s="85"/>
      <c r="Q19" s="93"/>
    </row>
    <row r="20" spans="1:20" s="11" customFormat="1" ht="12.2" customHeight="1">
      <c r="A20" s="43"/>
      <c r="B20" s="173" t="s">
        <v>66</v>
      </c>
      <c r="C20" s="174"/>
      <c r="D20" s="175"/>
      <c r="E20" s="50">
        <v>5</v>
      </c>
      <c r="F20" s="87"/>
      <c r="G20" s="88">
        <f>+$E$20*F20</f>
        <v>0</v>
      </c>
      <c r="H20" s="87"/>
      <c r="I20" s="88">
        <f t="shared" ref="I20" si="20">+$E$20*H20</f>
        <v>0</v>
      </c>
      <c r="J20" s="87"/>
      <c r="K20" s="88">
        <f t="shared" ref="K20" si="21">+$E$20*J20</f>
        <v>0</v>
      </c>
      <c r="L20" s="87"/>
      <c r="M20" s="88">
        <f t="shared" ref="M20" si="22">+$E$20*L20</f>
        <v>0</v>
      </c>
      <c r="N20" s="87"/>
      <c r="O20" s="88">
        <f t="shared" ref="O20" si="23">+$E$20*N20</f>
        <v>0</v>
      </c>
      <c r="P20" s="87"/>
      <c r="Q20" s="94">
        <f t="shared" ref="Q20" si="24">+$E$20*P20</f>
        <v>0</v>
      </c>
    </row>
    <row r="21" spans="1:20" s="11" customFormat="1" ht="12.2" customHeight="1">
      <c r="A21" s="43"/>
      <c r="B21" s="173" t="s">
        <v>67</v>
      </c>
      <c r="C21" s="174"/>
      <c r="D21" s="175"/>
      <c r="E21" s="50">
        <v>10</v>
      </c>
      <c r="F21" s="87"/>
      <c r="G21" s="88">
        <f>+$E$21*F21</f>
        <v>0</v>
      </c>
      <c r="H21" s="87"/>
      <c r="I21" s="88">
        <f t="shared" ref="I21" si="25">+$E$21*H21</f>
        <v>0</v>
      </c>
      <c r="J21" s="87"/>
      <c r="K21" s="88">
        <f t="shared" ref="K21" si="26">+$E$21*J21</f>
        <v>0</v>
      </c>
      <c r="L21" s="87"/>
      <c r="M21" s="88">
        <f t="shared" ref="M21" si="27">+$E$21*L21</f>
        <v>0</v>
      </c>
      <c r="N21" s="87"/>
      <c r="O21" s="88">
        <f t="shared" ref="O21" si="28">+$E$21*N21</f>
        <v>0</v>
      </c>
      <c r="P21" s="87"/>
      <c r="Q21" s="94">
        <f t="shared" ref="Q21" si="29">+$E$21*P21</f>
        <v>0</v>
      </c>
    </row>
    <row r="22" spans="1:20" s="11" customFormat="1" ht="12.2" customHeight="1">
      <c r="A22" s="43" t="s">
        <v>68</v>
      </c>
      <c r="B22" s="173" t="s">
        <v>91</v>
      </c>
      <c r="C22" s="174"/>
      <c r="D22" s="175"/>
      <c r="E22" s="50">
        <v>10</v>
      </c>
      <c r="F22" s="87"/>
      <c r="G22" s="88">
        <f>+$E$22*F22</f>
        <v>0</v>
      </c>
      <c r="H22" s="87"/>
      <c r="I22" s="88">
        <f t="shared" ref="I22" si="30">+$E$22*H22</f>
        <v>0</v>
      </c>
      <c r="J22" s="87"/>
      <c r="K22" s="88">
        <f t="shared" ref="K22" si="31">+$E$22*J22</f>
        <v>0</v>
      </c>
      <c r="L22" s="87"/>
      <c r="M22" s="88">
        <f t="shared" ref="M22" si="32">+$E$22*L22</f>
        <v>0</v>
      </c>
      <c r="N22" s="87"/>
      <c r="O22" s="88">
        <f t="shared" ref="O22" si="33">+$E$22*N22</f>
        <v>0</v>
      </c>
      <c r="P22" s="87"/>
      <c r="Q22" s="94">
        <f t="shared" ref="Q22" si="34">+$E$22*P22</f>
        <v>0</v>
      </c>
    </row>
    <row r="23" spans="1:20" s="11" customFormat="1" ht="12.2" customHeight="1">
      <c r="A23" s="43" t="s">
        <v>69</v>
      </c>
      <c r="B23" s="173" t="s">
        <v>70</v>
      </c>
      <c r="C23" s="174"/>
      <c r="D23" s="175"/>
      <c r="E23" s="52"/>
      <c r="F23" s="85"/>
      <c r="G23" s="86"/>
      <c r="H23" s="85"/>
      <c r="I23" s="86"/>
      <c r="J23" s="85"/>
      <c r="K23" s="86"/>
      <c r="L23" s="85"/>
      <c r="M23" s="86"/>
      <c r="N23" s="85"/>
      <c r="O23" s="86"/>
      <c r="P23" s="85"/>
      <c r="Q23" s="93"/>
    </row>
    <row r="24" spans="1:20" ht="12.75">
      <c r="A24" s="66"/>
      <c r="B24" s="164" t="s">
        <v>106</v>
      </c>
      <c r="C24" s="165"/>
      <c r="D24" s="166"/>
      <c r="E24" s="53">
        <v>5</v>
      </c>
      <c r="F24" s="89"/>
      <c r="G24" s="90">
        <f>+$E$24*F24</f>
        <v>0</v>
      </c>
      <c r="H24" s="89"/>
      <c r="I24" s="90">
        <f t="shared" ref="I24" si="35">+$E$24*H24</f>
        <v>0</v>
      </c>
      <c r="J24" s="89"/>
      <c r="K24" s="90">
        <f t="shared" ref="K24" si="36">+$E$24*J24</f>
        <v>0</v>
      </c>
      <c r="L24" s="89"/>
      <c r="M24" s="90">
        <f t="shared" ref="M24" si="37">+$E$24*L24</f>
        <v>0</v>
      </c>
      <c r="N24" s="89"/>
      <c r="O24" s="90">
        <f t="shared" ref="O24" si="38">+$E$24*N24</f>
        <v>0</v>
      </c>
      <c r="P24" s="89"/>
      <c r="Q24" s="95">
        <f t="shared" ref="Q24" si="39">+$E$24*P24</f>
        <v>0</v>
      </c>
      <c r="T24" s="32"/>
    </row>
    <row r="25" spans="1:20" s="11" customFormat="1" ht="12.2" customHeight="1">
      <c r="A25" s="134" t="s">
        <v>71</v>
      </c>
      <c r="B25" s="134"/>
      <c r="C25" s="134"/>
      <c r="D25" s="134"/>
      <c r="E25" s="38">
        <f>SUM(E20:E24)</f>
        <v>30</v>
      </c>
      <c r="F25" s="72"/>
      <c r="G25" s="73">
        <f>SUM(G20:G24)</f>
        <v>0</v>
      </c>
      <c r="H25" s="72"/>
      <c r="I25" s="73">
        <f t="shared" ref="I25" si="40">SUM(I20:I24)</f>
        <v>0</v>
      </c>
      <c r="J25" s="72"/>
      <c r="K25" s="73">
        <f t="shared" ref="K25" si="41">SUM(K20:K24)</f>
        <v>0</v>
      </c>
      <c r="L25" s="72"/>
      <c r="M25" s="73">
        <f t="shared" ref="M25" si="42">SUM(M20:M24)</f>
        <v>0</v>
      </c>
      <c r="N25" s="72"/>
      <c r="O25" s="73">
        <f t="shared" ref="O25" si="43">SUM(O20:O24)</f>
        <v>0</v>
      </c>
      <c r="P25" s="72"/>
      <c r="Q25" s="96">
        <f t="shared" ref="Q25" si="44">SUM(Q20:Q24)</f>
        <v>0</v>
      </c>
    </row>
    <row r="26" spans="1:20" s="11" customFormat="1" ht="12.2" customHeight="1">
      <c r="A26" s="134" t="s">
        <v>72</v>
      </c>
      <c r="B26" s="134"/>
      <c r="C26" s="134"/>
      <c r="D26" s="134"/>
      <c r="E26" s="38">
        <f>SUM(E17+E25)</f>
        <v>60</v>
      </c>
      <c r="F26" s="72"/>
      <c r="G26" s="73">
        <f>SUM(G17+G25)</f>
        <v>0</v>
      </c>
      <c r="H26" s="72"/>
      <c r="I26" s="73">
        <f t="shared" ref="I26" si="45">SUM(I17+I25)</f>
        <v>0</v>
      </c>
      <c r="J26" s="72"/>
      <c r="K26" s="73">
        <f t="shared" ref="K26" si="46">SUM(K17+K25)</f>
        <v>0</v>
      </c>
      <c r="L26" s="72"/>
      <c r="M26" s="73">
        <f t="shared" ref="M26" si="47">SUM(M17+M25)</f>
        <v>0</v>
      </c>
      <c r="N26" s="72"/>
      <c r="O26" s="73">
        <f t="shared" ref="O26" si="48">SUM(O17+O25)</f>
        <v>0</v>
      </c>
      <c r="P26" s="72"/>
      <c r="Q26" s="96">
        <f t="shared" ref="Q26" si="49">SUM(Q17+Q25)</f>
        <v>0</v>
      </c>
      <c r="T26" s="33"/>
    </row>
    <row r="27" spans="1:20" s="11" customFormat="1" ht="16.5" customHeight="1">
      <c r="A27" s="102" t="s">
        <v>73</v>
      </c>
      <c r="B27" s="133" t="s">
        <v>93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</row>
    <row r="28" spans="1:20" s="7" customFormat="1" ht="12.2" customHeight="1">
      <c r="A28" s="103" t="s">
        <v>74</v>
      </c>
      <c r="B28" s="145" t="s">
        <v>101</v>
      </c>
      <c r="C28" s="146"/>
      <c r="D28" s="147"/>
      <c r="E28" s="77">
        <v>10</v>
      </c>
      <c r="F28" s="78"/>
      <c r="G28" s="79">
        <f>+$E$28*F28</f>
        <v>0</v>
      </c>
      <c r="H28" s="78"/>
      <c r="I28" s="79">
        <f t="shared" ref="I28" si="50">+$E$28*H28</f>
        <v>0</v>
      </c>
      <c r="J28" s="78"/>
      <c r="K28" s="79">
        <f t="shared" ref="K28" si="51">+$E$28*J28</f>
        <v>0</v>
      </c>
      <c r="L28" s="78"/>
      <c r="M28" s="79">
        <f t="shared" ref="M28" si="52">+$E$28*L28</f>
        <v>0</v>
      </c>
      <c r="N28" s="78"/>
      <c r="O28" s="79">
        <f t="shared" ref="O28" si="53">+$E$28*N28</f>
        <v>0</v>
      </c>
      <c r="P28" s="78"/>
      <c r="Q28" s="98">
        <f t="shared" ref="Q28" si="54">+$E$28*P28</f>
        <v>0</v>
      </c>
    </row>
    <row r="29" spans="1:20" s="7" customFormat="1" ht="12.2" customHeight="1">
      <c r="A29" s="104" t="s">
        <v>75</v>
      </c>
      <c r="B29" s="148" t="s">
        <v>102</v>
      </c>
      <c r="C29" s="149"/>
      <c r="D29" s="149"/>
      <c r="E29" s="51">
        <v>10</v>
      </c>
      <c r="F29" s="80"/>
      <c r="G29" s="56">
        <f>+$E$29*F29</f>
        <v>0</v>
      </c>
      <c r="H29" s="80"/>
      <c r="I29" s="56">
        <f t="shared" ref="I29" si="55">+$E$29*H29</f>
        <v>0</v>
      </c>
      <c r="J29" s="80"/>
      <c r="K29" s="56">
        <f t="shared" ref="K29" si="56">+$E$29*J29</f>
        <v>0</v>
      </c>
      <c r="L29" s="80"/>
      <c r="M29" s="56">
        <f t="shared" ref="M29" si="57">+$E$29*L29</f>
        <v>0</v>
      </c>
      <c r="N29" s="80"/>
      <c r="O29" s="56">
        <f t="shared" ref="O29" si="58">+$E$29*N29</f>
        <v>0</v>
      </c>
      <c r="P29" s="80"/>
      <c r="Q29" s="64">
        <f t="shared" ref="Q29" si="59">+$E$29*P29</f>
        <v>0</v>
      </c>
    </row>
    <row r="30" spans="1:20" s="7" customFormat="1" ht="12.2" customHeight="1">
      <c r="A30" s="104" t="s">
        <v>76</v>
      </c>
      <c r="B30" s="148" t="s">
        <v>103</v>
      </c>
      <c r="C30" s="149"/>
      <c r="D30" s="149"/>
      <c r="E30" s="51">
        <v>6</v>
      </c>
      <c r="F30" s="80"/>
      <c r="G30" s="56">
        <f>+$E$30*F30</f>
        <v>0</v>
      </c>
      <c r="H30" s="80"/>
      <c r="I30" s="56">
        <f t="shared" ref="I30" si="60">+$E$30*H30</f>
        <v>0</v>
      </c>
      <c r="J30" s="80"/>
      <c r="K30" s="56">
        <f t="shared" ref="K30" si="61">+$E$30*J30</f>
        <v>0</v>
      </c>
      <c r="L30" s="80"/>
      <c r="M30" s="56">
        <f t="shared" ref="M30" si="62">+$E$30*L30</f>
        <v>0</v>
      </c>
      <c r="N30" s="80"/>
      <c r="O30" s="56">
        <f t="shared" ref="O30" si="63">+$E$30*N30</f>
        <v>0</v>
      </c>
      <c r="P30" s="80"/>
      <c r="Q30" s="64">
        <f t="shared" ref="Q30" si="64">+$E$30*P30</f>
        <v>0</v>
      </c>
    </row>
    <row r="31" spans="1:20" s="7" customFormat="1" ht="12.2" customHeight="1">
      <c r="A31" s="104" t="s">
        <v>77</v>
      </c>
      <c r="B31" s="148" t="s">
        <v>104</v>
      </c>
      <c r="C31" s="149"/>
      <c r="D31" s="149"/>
      <c r="E31" s="51">
        <v>8</v>
      </c>
      <c r="F31" s="80"/>
      <c r="G31" s="56">
        <f>+$E$31*F31</f>
        <v>0</v>
      </c>
      <c r="H31" s="80"/>
      <c r="I31" s="56">
        <f t="shared" ref="I31" si="65">+$E$31*H31</f>
        <v>0</v>
      </c>
      <c r="J31" s="80"/>
      <c r="K31" s="56">
        <f t="shared" ref="K31" si="66">+$E$31*J31</f>
        <v>0</v>
      </c>
      <c r="L31" s="80"/>
      <c r="M31" s="56">
        <f t="shared" ref="M31" si="67">+$E$31*L31</f>
        <v>0</v>
      </c>
      <c r="N31" s="80"/>
      <c r="O31" s="56">
        <f t="shared" ref="O31" si="68">+$E$31*N31</f>
        <v>0</v>
      </c>
      <c r="P31" s="80"/>
      <c r="Q31" s="64">
        <f t="shared" ref="Q31" si="69">+$E$31*P31</f>
        <v>0</v>
      </c>
    </row>
    <row r="32" spans="1:20" s="7" customFormat="1" ht="12.2" customHeight="1">
      <c r="A32" s="105" t="s">
        <v>78</v>
      </c>
      <c r="B32" s="150" t="s">
        <v>105</v>
      </c>
      <c r="C32" s="151"/>
      <c r="D32" s="152"/>
      <c r="E32" s="54">
        <v>6</v>
      </c>
      <c r="F32" s="81"/>
      <c r="G32" s="82">
        <f>+$E$32*F32</f>
        <v>0</v>
      </c>
      <c r="H32" s="81"/>
      <c r="I32" s="82">
        <f t="shared" ref="I32" si="70">+$E$32*H32</f>
        <v>0</v>
      </c>
      <c r="J32" s="81"/>
      <c r="K32" s="82">
        <f t="shared" ref="K32" si="71">+$E$32*J32</f>
        <v>0</v>
      </c>
      <c r="L32" s="81"/>
      <c r="M32" s="82">
        <f t="shared" ref="M32" si="72">+$E$32*L32</f>
        <v>0</v>
      </c>
      <c r="N32" s="81"/>
      <c r="O32" s="82">
        <f t="shared" ref="O32" si="73">+$E$32*N32</f>
        <v>0</v>
      </c>
      <c r="P32" s="81"/>
      <c r="Q32" s="99">
        <f t="shared" ref="Q32" si="74">+$E$32*P32</f>
        <v>0</v>
      </c>
    </row>
    <row r="33" spans="1:17" s="7" customFormat="1" ht="12.2" customHeight="1">
      <c r="A33" s="134" t="s">
        <v>79</v>
      </c>
      <c r="B33" s="134"/>
      <c r="C33" s="134"/>
      <c r="D33" s="135"/>
      <c r="E33" s="38">
        <f>SUM(E28:E32)</f>
        <v>40</v>
      </c>
      <c r="F33" s="74"/>
      <c r="G33" s="55">
        <f>SUM(G28:G32)</f>
        <v>0</v>
      </c>
      <c r="H33" s="74"/>
      <c r="I33" s="55">
        <f t="shared" ref="I33" si="75">SUM(I28:I32)</f>
        <v>0</v>
      </c>
      <c r="J33" s="74"/>
      <c r="K33" s="55">
        <f t="shared" ref="K33" si="76">SUM(K28:K32)</f>
        <v>0</v>
      </c>
      <c r="L33" s="74"/>
      <c r="M33" s="55">
        <f t="shared" ref="M33" si="77">SUM(M28:M32)</f>
        <v>0</v>
      </c>
      <c r="N33" s="74"/>
      <c r="O33" s="55">
        <f t="shared" ref="O33" si="78">SUM(O28:O32)</f>
        <v>0</v>
      </c>
      <c r="P33" s="74"/>
      <c r="Q33" s="63">
        <f t="shared" ref="Q33" si="79">SUM(Q28:Q32)</f>
        <v>0</v>
      </c>
    </row>
    <row r="34" spans="1:17" s="11" customFormat="1" ht="12.2" customHeight="1">
      <c r="A34" s="108"/>
      <c r="B34" s="136" t="s">
        <v>80</v>
      </c>
      <c r="C34" s="137"/>
      <c r="D34" s="138"/>
      <c r="E34" s="38">
        <f>+E33+E26</f>
        <v>100</v>
      </c>
      <c r="F34" s="74"/>
      <c r="G34" s="55">
        <f>G26+G33</f>
        <v>0</v>
      </c>
      <c r="H34" s="74"/>
      <c r="I34" s="55">
        <f t="shared" ref="I34" si="80">I26+I33</f>
        <v>0</v>
      </c>
      <c r="J34" s="74"/>
      <c r="K34" s="55">
        <f t="shared" ref="K34" si="81">K26+K33</f>
        <v>0</v>
      </c>
      <c r="L34" s="74"/>
      <c r="M34" s="55">
        <f t="shared" ref="M34" si="82">M26+M33</f>
        <v>0</v>
      </c>
      <c r="N34" s="74"/>
      <c r="O34" s="55">
        <f t="shared" ref="O34" si="83">O26+O33</f>
        <v>0</v>
      </c>
      <c r="P34" s="74"/>
      <c r="Q34" s="63">
        <f t="shared" ref="Q34" si="84">Q26+Q33</f>
        <v>0</v>
      </c>
    </row>
    <row r="35" spans="1:17" s="11" customFormat="1" ht="12.2" customHeight="1">
      <c r="A35" s="109"/>
      <c r="B35" s="139" t="s">
        <v>81</v>
      </c>
      <c r="C35" s="140"/>
      <c r="D35" s="141"/>
      <c r="E35" s="19"/>
      <c r="F35" s="75"/>
      <c r="G35" s="57">
        <f>+G34/1000</f>
        <v>0</v>
      </c>
      <c r="H35" s="75"/>
      <c r="I35" s="57">
        <f t="shared" ref="I35" si="85">+I34/1000</f>
        <v>0</v>
      </c>
      <c r="J35" s="75"/>
      <c r="K35" s="57">
        <f t="shared" ref="K35" si="86">+K34/1000</f>
        <v>0</v>
      </c>
      <c r="L35" s="75"/>
      <c r="M35" s="57">
        <f t="shared" ref="M35" si="87">+M34/1000</f>
        <v>0</v>
      </c>
      <c r="N35" s="75"/>
      <c r="O35" s="57">
        <f t="shared" ref="O35" si="88">+O34/1000</f>
        <v>0</v>
      </c>
      <c r="P35" s="75"/>
      <c r="Q35" s="65">
        <f t="shared" ref="Q35" si="89">+Q34/1000</f>
        <v>0</v>
      </c>
    </row>
    <row r="36" spans="1:17" ht="12.2" customHeight="1">
      <c r="A36" s="58" t="s">
        <v>82</v>
      </c>
      <c r="B36" s="142" t="s">
        <v>83</v>
      </c>
      <c r="C36" s="143"/>
      <c r="D36" s="144"/>
      <c r="E36" s="19"/>
      <c r="F36" s="75"/>
      <c r="G36" s="37"/>
      <c r="H36" s="75"/>
      <c r="I36" s="37"/>
      <c r="J36" s="75"/>
      <c r="K36" s="37"/>
      <c r="L36" s="75"/>
      <c r="M36" s="37"/>
      <c r="N36" s="75"/>
      <c r="O36" s="37"/>
      <c r="P36" s="75"/>
      <c r="Q36" s="107"/>
    </row>
    <row r="37" spans="1:17" ht="12.2" customHeight="1">
      <c r="A37" s="110"/>
      <c r="B37" s="153" t="s">
        <v>84</v>
      </c>
      <c r="C37" s="154"/>
      <c r="D37" s="155"/>
      <c r="E37" s="19"/>
      <c r="F37" s="74"/>
      <c r="G37" s="57" t="str">
        <f>IF(G36=0," ",(G34/$E$47*0.7)+($E$48/G36*0.3))</f>
        <v xml:space="preserve"> </v>
      </c>
      <c r="H37" s="74"/>
      <c r="I37" s="57" t="str">
        <f t="shared" ref="I37" si="90">IF(I36=0," ",(I34/$E$47*0.7)+($E$48/I36*0.3))</f>
        <v xml:space="preserve"> </v>
      </c>
      <c r="J37" s="74"/>
      <c r="K37" s="57" t="str">
        <f t="shared" ref="K37" si="91">IF(K36=0," ",(K34/$E$47*0.7)+($E$48/K36*0.3))</f>
        <v xml:space="preserve"> </v>
      </c>
      <c r="L37" s="74"/>
      <c r="M37" s="57" t="str">
        <f t="shared" ref="M37" si="92">IF(M36=0," ",(M34/$E$47*0.7)+($E$48/M36*0.3))</f>
        <v xml:space="preserve"> </v>
      </c>
      <c r="N37" s="74"/>
      <c r="O37" s="57" t="str">
        <f t="shared" ref="O37" si="93">IF(O36=0," ",(O34/$E$47*0.7)+($E$48/O36*0.3))</f>
        <v xml:space="preserve"> </v>
      </c>
      <c r="P37" s="74"/>
      <c r="Q37" s="65" t="str">
        <f t="shared" ref="Q37" si="94">IF(Q36=0," ",(Q34/$E$47*0.7)+($E$48/Q36*0.3))</f>
        <v xml:space="preserve"> </v>
      </c>
    </row>
    <row r="38" spans="1:17" ht="12.2" customHeight="1">
      <c r="A38" s="17"/>
      <c r="B38" s="156" t="s">
        <v>97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ht="12.2" customHeight="1">
      <c r="A39" s="134" t="s">
        <v>85</v>
      </c>
      <c r="B39" s="134"/>
      <c r="C39" s="134"/>
      <c r="D39" s="134"/>
      <c r="E39" s="19"/>
      <c r="F39" s="74"/>
      <c r="G39" s="106"/>
      <c r="H39" s="74"/>
      <c r="I39" s="106"/>
      <c r="J39" s="74"/>
      <c r="K39" s="106"/>
      <c r="L39" s="74"/>
      <c r="M39" s="106"/>
      <c r="N39" s="74"/>
      <c r="O39" s="106"/>
      <c r="P39" s="74"/>
      <c r="Q39" s="106"/>
    </row>
    <row r="40" spans="1:17" ht="12.2" hidden="1" customHeight="1">
      <c r="A40" s="159" t="s">
        <v>87</v>
      </c>
      <c r="B40" s="159"/>
      <c r="C40" s="159"/>
      <c r="D40" s="160"/>
      <c r="E40" s="19"/>
      <c r="F40" s="74"/>
      <c r="G40" s="76" t="e">
        <f>_xlfn.RANK.EQ(G37,$G$37:$Q$37,0)</f>
        <v>#VALUE!</v>
      </c>
      <c r="H40" s="74"/>
      <c r="I40" s="76" t="e">
        <f t="shared" ref="I40" si="95">_xlfn.RANK.EQ(I37,$G$37:$Q$37,0)</f>
        <v>#VALUE!</v>
      </c>
      <c r="J40" s="74"/>
      <c r="K40" s="76" t="e">
        <f t="shared" ref="K40" si="96">_xlfn.RANK.EQ(K37,$G$37:$Q$37,0)</f>
        <v>#VALUE!</v>
      </c>
      <c r="L40" s="74"/>
      <c r="M40" s="76" t="e">
        <f t="shared" ref="M40" si="97">_xlfn.RANK.EQ(M37,$G$37:$Q$37,0)</f>
        <v>#VALUE!</v>
      </c>
      <c r="N40" s="74"/>
      <c r="O40" s="76" t="e">
        <f t="shared" ref="O40" si="98">_xlfn.RANK.EQ(O37,$G$37:$Q$37,0)</f>
        <v>#VALUE!</v>
      </c>
      <c r="P40" s="74"/>
      <c r="Q40" s="100" t="e">
        <f t="shared" ref="Q40" si="99">_xlfn.RANK.EQ(Q37,$G$37:$Q$37,0)</f>
        <v>#VALUE!</v>
      </c>
    </row>
    <row r="41" spans="1:17" ht="12.2" customHeight="1">
      <c r="A41" s="157" t="s">
        <v>86</v>
      </c>
      <c r="B41" s="157"/>
      <c r="C41" s="157"/>
      <c r="D41" s="157"/>
      <c r="E41" s="19"/>
      <c r="F41" s="75"/>
      <c r="G41" s="76" t="str">
        <f>IFERROR(G40,"")</f>
        <v/>
      </c>
      <c r="H41" s="75"/>
      <c r="I41" s="76" t="str">
        <f t="shared" ref="I41" si="100">IFERROR(I40,"")</f>
        <v/>
      </c>
      <c r="J41" s="75"/>
      <c r="K41" s="76" t="str">
        <f t="shared" ref="K41" si="101">IFERROR(K40,"")</f>
        <v/>
      </c>
      <c r="L41" s="75"/>
      <c r="M41" s="76" t="str">
        <f t="shared" ref="M41" si="102">IFERROR(M40,"")</f>
        <v/>
      </c>
      <c r="N41" s="75"/>
      <c r="O41" s="76" t="str">
        <f t="shared" ref="O41" si="103">IFERROR(O40,"")</f>
        <v/>
      </c>
      <c r="P41" s="75"/>
      <c r="Q41" s="100" t="str">
        <f t="shared" ref="Q41" si="104">IFERROR(Q40,"")</f>
        <v/>
      </c>
    </row>
    <row r="42" spans="1:17" ht="37.5" customHeight="1">
      <c r="A42" s="5"/>
      <c r="B42" s="5"/>
      <c r="C42" s="35"/>
      <c r="D42" s="36"/>
      <c r="E42" s="5"/>
      <c r="P42" s="7"/>
      <c r="Q42" s="7"/>
    </row>
    <row r="43" spans="1:17" ht="22.7" customHeight="1">
      <c r="A43" s="158" t="s">
        <v>92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7"/>
      <c r="Q43" s="7"/>
    </row>
    <row r="44" spans="1:17" s="7" customFormat="1" ht="37.5" customHeight="1">
      <c r="A44" s="130"/>
      <c r="B44" s="130"/>
      <c r="C44" s="130"/>
      <c r="D44" s="5"/>
      <c r="E44" s="41"/>
      <c r="F44" s="41"/>
      <c r="G44" s="41"/>
      <c r="H44" s="41"/>
      <c r="I44" s="131"/>
      <c r="J44" s="131"/>
      <c r="K44" s="131"/>
      <c r="L44" s="131"/>
      <c r="M44" s="131"/>
      <c r="N44" s="131"/>
    </row>
    <row r="45" spans="1:17" s="7" customFormat="1" ht="12.2" customHeight="1">
      <c r="A45" s="42"/>
      <c r="B45" s="39"/>
      <c r="C45" s="36"/>
      <c r="D45" s="5"/>
      <c r="E45" s="41"/>
      <c r="F45" s="41"/>
      <c r="G45" s="41"/>
      <c r="H45" s="41"/>
      <c r="I45" s="132" t="s">
        <v>96</v>
      </c>
      <c r="J45" s="132"/>
      <c r="K45" s="132"/>
      <c r="L45" s="132"/>
      <c r="M45" s="132"/>
      <c r="N45" s="132"/>
    </row>
    <row r="47" spans="1:17" ht="10.15" hidden="1" customHeight="1">
      <c r="E47" s="22">
        <f>MAX(G34:Q34)</f>
        <v>0</v>
      </c>
    </row>
    <row r="48" spans="1:17" ht="10.15" hidden="1" customHeight="1">
      <c r="E48" s="23">
        <f>MIN(G36:Q36)</f>
        <v>0</v>
      </c>
    </row>
    <row r="49" ht="10.15" hidden="1" customHeight="1"/>
    <row r="50" ht="10.15" hidden="1" customHeight="1"/>
    <row r="51" ht="10.15" hidden="1" customHeight="1"/>
  </sheetData>
  <sheetProtection algorithmName="SHA-512" hashValue="mQkozpJRSMHEu+fgVDPxhuu90GWFJmAhCJnApDbDCrTHcAexLmGAGrpNIH+D3shAwboYlrCZQhha25KMPdH01Q==" saltValue="6fPq0NCjAlh7k1XPaZ1SdQ==" spinCount="100000" sheet="1" selectLockedCells="1"/>
  <protectedRanges>
    <protectedRange sqref="D2" name="Allgemeine Daten 1_1_1"/>
  </protectedRanges>
  <mergeCells count="55"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B38:Q38"/>
    <mergeCell ref="A39:D39"/>
    <mergeCell ref="A41:D41"/>
    <mergeCell ref="A43:O43"/>
    <mergeCell ref="A40:D40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A1:L1"/>
    <mergeCell ref="M1:O1"/>
    <mergeCell ref="A2:C2"/>
    <mergeCell ref="E2:F2"/>
    <mergeCell ref="G2:L4"/>
    <mergeCell ref="A3:C3"/>
    <mergeCell ref="A4:C4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 xr:uid="{00000000-0002-0000-02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" xr:uid="{00000000-0002-0000-0200-000001000000}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Assessment CV, concept + price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43-41-15-en, Bewertungsschema für Verträge bis 20000EUR, Stand Mai 2020</dc:title>
  <cp:lastModifiedBy>Verma, Himanshu GIZ IN</cp:lastModifiedBy>
  <cp:lastPrinted>2020-05-05T08:06:36Z</cp:lastPrinted>
  <dcterms:created xsi:type="dcterms:W3CDTF">2019-07-02T07:06:27Z</dcterms:created>
  <dcterms:modified xsi:type="dcterms:W3CDTF">2020-09-29T08:54:57Z</dcterms:modified>
</cp:coreProperties>
</file>